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Новая программа Экономическое развитие\Годовой отчет\"/>
    </mc:Choice>
  </mc:AlternateContent>
  <bookViews>
    <workbookView xWindow="-108" yWindow="-156" windowWidth="7656" windowHeight="7464" activeTab="2"/>
  </bookViews>
  <sheets>
    <sheet name="Бюджетные средства отчет" sheetId="1" r:id="rId1"/>
    <sheet name="Все источники отчет" sheetId="7" r:id="rId2"/>
    <sheet name="Результаты " sheetId="10" r:id="rId3"/>
  </sheets>
  <definedNames>
    <definedName name="_ftn1" localSheetId="2">'Результаты '!$G$8</definedName>
    <definedName name="_ftnref1" localSheetId="2">'Результаты '!$G$5</definedName>
    <definedName name="_xlnm._FilterDatabase" localSheetId="2" hidden="1">'Результаты '!$A$4:$G$13</definedName>
    <definedName name="_xlnm.Print_Titles" localSheetId="0">'Бюджетные средства отчет'!$4:$7</definedName>
    <definedName name="_xlnm.Print_Area" localSheetId="0">'Бюджетные средства отчет'!$A$1:$M$56</definedName>
    <definedName name="_xlnm.Print_Area" localSheetId="1">'Все источники отчет'!$A$2:$D$24</definedName>
  </definedNames>
  <calcPr calcId="162913"/>
</workbook>
</file>

<file path=xl/calcChain.xml><?xml version="1.0" encoding="utf-8"?>
<calcChain xmlns="http://schemas.openxmlformats.org/spreadsheetml/2006/main">
  <c r="D12" i="1" l="1"/>
  <c r="E12" i="1"/>
  <c r="F12" i="1"/>
  <c r="I12" i="1"/>
  <c r="J12" i="1"/>
  <c r="K12" i="1"/>
  <c r="G56" i="1"/>
  <c r="L56" i="1"/>
  <c r="L55" i="1"/>
  <c r="G55" i="1"/>
  <c r="L54" i="1"/>
  <c r="G54" i="1"/>
  <c r="L37" i="1" l="1"/>
  <c r="D38" i="1" l="1"/>
  <c r="E38" i="1"/>
  <c r="F38" i="1"/>
  <c r="H38" i="1"/>
  <c r="I38" i="1"/>
  <c r="J38" i="1"/>
  <c r="K38" i="1"/>
  <c r="C38" i="1"/>
  <c r="D29" i="1"/>
  <c r="E29" i="1"/>
  <c r="F29" i="1"/>
  <c r="H29" i="1"/>
  <c r="I29" i="1"/>
  <c r="J29" i="1"/>
  <c r="K29" i="1"/>
  <c r="C29" i="1"/>
  <c r="D49" i="1" l="1"/>
  <c r="D45" i="1" s="1"/>
  <c r="D44" i="1" s="1"/>
  <c r="E49" i="1"/>
  <c r="E45" i="1" s="1"/>
  <c r="E44" i="1" s="1"/>
  <c r="F49" i="1"/>
  <c r="H49" i="1"/>
  <c r="I49" i="1"/>
  <c r="I45" i="1" s="1"/>
  <c r="I44" i="1" s="1"/>
  <c r="J49" i="1"/>
  <c r="J45" i="1" s="1"/>
  <c r="J44" i="1" s="1"/>
  <c r="K49" i="1"/>
  <c r="C49" i="1"/>
  <c r="D19" i="7"/>
  <c r="C19" i="7" s="1"/>
  <c r="L33" i="1" l="1"/>
  <c r="I24" i="1" l="1"/>
  <c r="J24" i="1"/>
  <c r="K24" i="1"/>
  <c r="H24" i="1"/>
  <c r="D24" i="1"/>
  <c r="E24" i="1"/>
  <c r="F24" i="1"/>
  <c r="C24" i="1"/>
  <c r="G10" i="1" l="1"/>
  <c r="G11" i="1"/>
  <c r="G14" i="1"/>
  <c r="G15" i="1"/>
  <c r="G16" i="1"/>
  <c r="G17" i="1"/>
  <c r="G18" i="1"/>
  <c r="G20" i="1"/>
  <c r="G21" i="1"/>
  <c r="G22" i="1"/>
  <c r="G23" i="1"/>
  <c r="G25" i="1"/>
  <c r="G26" i="1"/>
  <c r="G28" i="1"/>
  <c r="G31" i="1"/>
  <c r="G29" i="1" s="1"/>
  <c r="G33" i="1"/>
  <c r="G34" i="1"/>
  <c r="G35" i="1"/>
  <c r="G36" i="1"/>
  <c r="G37" i="1"/>
  <c r="M37" i="1" s="1"/>
  <c r="G39" i="1"/>
  <c r="G38" i="1" s="1"/>
  <c r="G40" i="1"/>
  <c r="G41" i="1"/>
  <c r="G42" i="1"/>
  <c r="G43" i="1"/>
  <c r="G48" i="1"/>
  <c r="G50" i="1"/>
  <c r="G51" i="1"/>
  <c r="G52" i="1"/>
  <c r="G53" i="1"/>
  <c r="L10" i="1"/>
  <c r="L11" i="1"/>
  <c r="L14" i="1"/>
  <c r="L15" i="1"/>
  <c r="L16" i="1"/>
  <c r="L17" i="1"/>
  <c r="L18" i="1"/>
  <c r="L20" i="1"/>
  <c r="L21" i="1"/>
  <c r="L22" i="1"/>
  <c r="L23" i="1"/>
  <c r="L25" i="1"/>
  <c r="L26" i="1"/>
  <c r="M26" i="1" s="1"/>
  <c r="L28" i="1"/>
  <c r="L31" i="1"/>
  <c r="L29" i="1" s="1"/>
  <c r="L34" i="1"/>
  <c r="L35" i="1"/>
  <c r="L36" i="1"/>
  <c r="L39" i="1"/>
  <c r="L40" i="1"/>
  <c r="L41" i="1"/>
  <c r="L42" i="1"/>
  <c r="L43" i="1"/>
  <c r="L48" i="1"/>
  <c r="L50" i="1"/>
  <c r="L51" i="1"/>
  <c r="L52" i="1"/>
  <c r="L53" i="1"/>
  <c r="M51" i="1" l="1"/>
  <c r="L38" i="1"/>
  <c r="M38" i="1" s="1"/>
  <c r="M39" i="1"/>
  <c r="G49" i="1"/>
  <c r="L49" i="1"/>
  <c r="M53" i="1"/>
  <c r="D32" i="1"/>
  <c r="E32" i="1"/>
  <c r="F32" i="1"/>
  <c r="I32" i="1"/>
  <c r="J32" i="1"/>
  <c r="K32" i="1"/>
  <c r="D30" i="1"/>
  <c r="E30" i="1"/>
  <c r="F30" i="1"/>
  <c r="H30" i="1"/>
  <c r="I30" i="1"/>
  <c r="J30" i="1"/>
  <c r="K30" i="1"/>
  <c r="C30" i="1"/>
  <c r="M49" i="1" l="1"/>
  <c r="G30" i="1"/>
  <c r="G24" i="1"/>
  <c r="L24" i="1"/>
  <c r="L30" i="1"/>
  <c r="G32" i="1"/>
  <c r="L32" i="1"/>
  <c r="M28" i="1"/>
  <c r="D21" i="7" l="1"/>
  <c r="C21" i="7"/>
  <c r="H19" i="1" l="1"/>
  <c r="H13" i="1" s="1"/>
  <c r="H12" i="1" s="1"/>
  <c r="I19" i="1"/>
  <c r="J19" i="1"/>
  <c r="K19" i="1"/>
  <c r="D19" i="1"/>
  <c r="E19" i="1"/>
  <c r="F19" i="1"/>
  <c r="C19" i="1"/>
  <c r="C13" i="1" l="1"/>
  <c r="C12" i="1" s="1"/>
  <c r="G19" i="1"/>
  <c r="L19" i="1"/>
  <c r="K47" i="1" l="1"/>
  <c r="K45" i="1" s="1"/>
  <c r="K44" i="1" s="1"/>
  <c r="K27" i="1"/>
  <c r="J27" i="1"/>
  <c r="J13" i="1" s="1"/>
  <c r="I27" i="1"/>
  <c r="H47" i="1"/>
  <c r="H45" i="1" s="1"/>
  <c r="H44" i="1" s="1"/>
  <c r="L27" i="1" l="1"/>
  <c r="L47" i="1"/>
  <c r="L45" i="1" s="1"/>
  <c r="L44" i="1" s="1"/>
  <c r="M25" i="1"/>
  <c r="M24" i="1" s="1"/>
  <c r="M22" i="1"/>
  <c r="D15" i="7" l="1"/>
  <c r="J9" i="1"/>
  <c r="J8" i="1" s="1"/>
  <c r="H8" i="1"/>
  <c r="D22" i="7"/>
  <c r="I13" i="1"/>
  <c r="D23" i="7"/>
  <c r="K13" i="1" l="1"/>
  <c r="L13" i="1" s="1"/>
  <c r="L12" i="1" s="1"/>
  <c r="D27" i="1"/>
  <c r="E27" i="1"/>
  <c r="E13" i="1" s="1"/>
  <c r="F27" i="1"/>
  <c r="F47" i="1"/>
  <c r="F45" i="1" s="1"/>
  <c r="F44" i="1" s="1"/>
  <c r="C15" i="7" l="1"/>
  <c r="D16" i="7"/>
  <c r="K9" i="1"/>
  <c r="K8" i="1" s="1"/>
  <c r="I9" i="1"/>
  <c r="I8" i="1" s="1"/>
  <c r="E9" i="1" l="1"/>
  <c r="E8" i="1" s="1"/>
  <c r="D17" i="7"/>
  <c r="L9" i="1"/>
  <c r="L8" i="1" s="1"/>
  <c r="C22" i="7"/>
  <c r="D13" i="1"/>
  <c r="F13" i="1" l="1"/>
  <c r="M32" i="1"/>
  <c r="C16" i="7" l="1"/>
  <c r="G27" i="1"/>
  <c r="D9" i="1"/>
  <c r="D8" i="1" s="1"/>
  <c r="F9" i="1"/>
  <c r="F8" i="1" s="1"/>
  <c r="C17" i="7"/>
  <c r="D11" i="7"/>
  <c r="G13" i="1" l="1"/>
  <c r="M27" i="1"/>
  <c r="C11" i="7"/>
  <c r="M13" i="1" l="1"/>
  <c r="G12" i="1"/>
  <c r="M19" i="1"/>
  <c r="C47" i="1" l="1"/>
  <c r="C45" i="1" l="1"/>
  <c r="C44" i="1" s="1"/>
  <c r="G47" i="1"/>
  <c r="G45" i="1" s="1"/>
  <c r="G44" i="1" s="1"/>
  <c r="M44" i="1" s="1"/>
  <c r="D10" i="7"/>
  <c r="D9" i="7"/>
  <c r="D12" i="7"/>
  <c r="M45" i="1" l="1"/>
  <c r="C10" i="7"/>
  <c r="C9" i="7"/>
  <c r="C12" i="7"/>
  <c r="M12" i="1" l="1"/>
  <c r="C8" i="1"/>
  <c r="D13" i="7"/>
  <c r="C13" i="7" l="1"/>
  <c r="G9" i="1"/>
  <c r="G8" i="1" s="1"/>
  <c r="M9" i="1" l="1"/>
  <c r="C7" i="7"/>
  <c r="D7" i="7" l="1"/>
</calcChain>
</file>

<file path=xl/sharedStrings.xml><?xml version="1.0" encoding="utf-8"?>
<sst xmlns="http://schemas.openxmlformats.org/spreadsheetml/2006/main" count="204" uniqueCount="108">
  <si>
    <t>Приложение к муниципальной программе  «Экономическое развитие Пермского муниципального района на 2014 – 2016 годы»</t>
  </si>
  <si>
    <t xml:space="preserve">Наименование муниципальной Программы, подпрограммы, мероприятий </t>
  </si>
  <si>
    <t>Участники муниципальной Программы, подпрограммы</t>
  </si>
  <si>
    <t>Всего</t>
  </si>
  <si>
    <t xml:space="preserve">2. Информационная поддержка субъектов малого и среднего предпринимательства </t>
  </si>
  <si>
    <t>3. Пропаганда и популяризация предпринимательской деятельности</t>
  </si>
  <si>
    <t>3.2. Организация и проведение конкурсов с целью создания положительного имиджа и популяризации предпринимательства района</t>
  </si>
  <si>
    <t>1. Анализ и прогноз развития малого и среднего предпринимательства</t>
  </si>
  <si>
    <t>1.1. Проведение мониторинга, экономического анализа и прогнозирования сферы малого и среднего предпринимательства</t>
  </si>
  <si>
    <t>1.2. Ведение реестра субъектов малого и среднего предпринима-тельства, в том числе получивших поддержку</t>
  </si>
  <si>
    <t>4. Консультационная поддержка субъектов малого и среднего предпринимательства</t>
  </si>
  <si>
    <t>5. Финансовая поддержка субъектов малого и среднего предпринимательства</t>
  </si>
  <si>
    <t>5.1. Предоставление финансовой помощи в виде займов субъектам малого и среднего предпринимательства</t>
  </si>
  <si>
    <t>1. Анализ развития сферы туризма Пермского района</t>
  </si>
  <si>
    <t xml:space="preserve">1.1. Проведение анализа туристического потока, его структуры и целевых групп потребителей  </t>
  </si>
  <si>
    <t>Итого</t>
  </si>
  <si>
    <t>Всего:                                                               в т.ч.:</t>
  </si>
  <si>
    <t>Внебюджетные источники</t>
  </si>
  <si>
    <t>Ед. изм.</t>
  </si>
  <si>
    <t>млн. руб.</t>
  </si>
  <si>
    <t>ед.</t>
  </si>
  <si>
    <t>тыс. руб.</t>
  </si>
  <si>
    <t>-</t>
  </si>
  <si>
    <t>Число экскурсантов, обслуженных музеями</t>
  </si>
  <si>
    <t>чел.</t>
  </si>
  <si>
    <t>Наименование показателя</t>
  </si>
  <si>
    <t>МКУ «Управление благоустройством Пермского района"</t>
  </si>
  <si>
    <t xml:space="preserve">2.1.  Информационное  обеспечение деятельности субъектов малого и среднего предпринимательства </t>
  </si>
  <si>
    <t xml:space="preserve">2.2. Подготовка и издание рекламно-информационных материалов о туристском потенциале района </t>
  </si>
  <si>
    <t>2.2. Организация семинаров, конференций, «круглых столов»</t>
  </si>
  <si>
    <t>Бюджет района</t>
  </si>
  <si>
    <t>Бюджеты поселений</t>
  </si>
  <si>
    <t>Краевой бюджет</t>
  </si>
  <si>
    <t>Федер. бюджет</t>
  </si>
  <si>
    <t>% исполнения</t>
  </si>
  <si>
    <t>План</t>
  </si>
  <si>
    <t>Факт</t>
  </si>
  <si>
    <t>тыс.руб.</t>
  </si>
  <si>
    <t>Расходы на реализацию муниципальной программы за отчетный период, тыс. руб.</t>
  </si>
  <si>
    <t>план</t>
  </si>
  <si>
    <t>факт</t>
  </si>
  <si>
    <t>Бюджет Пермского района</t>
  </si>
  <si>
    <t>Федеральный бюджет</t>
  </si>
  <si>
    <t>2. Продвижение туристских ресурсов района</t>
  </si>
  <si>
    <t>Наименование Программы, подпрограммы</t>
  </si>
  <si>
    <t>Таблица 3</t>
  </si>
  <si>
    <t xml:space="preserve">Подпрограмма «Поддержка малого и среднего предпринимательства в Пермском муниципальном районе на 2016-2020 годы» </t>
  </si>
  <si>
    <t>Турпоток</t>
  </si>
  <si>
    <t xml:space="preserve">6. Создание условий для привлечения инвестиций в экономику района субъектами малого и среднего предпринимательства </t>
  </si>
  <si>
    <t>6.1. Участие в форумах, выставках, ярмарках</t>
  </si>
  <si>
    <t>6.2. Сопровождение интернет-портала об инвестиционной деятельности в Пермском муниципальном районе</t>
  </si>
  <si>
    <t>6.3. Сопровождение инвестиционных проектов по принципу "одного окна"</t>
  </si>
  <si>
    <t>6.4. Функционирование института Инвестиционного уполномоченного Пермского муниципального района</t>
  </si>
  <si>
    <t>6.5. Внедрение на территории района оценки регулирующего воздействия проектов нормативных правовых актов</t>
  </si>
  <si>
    <t>7.1. Формирование схем границ прилегающих территорий</t>
  </si>
  <si>
    <t>7.2. Проведение инвентаризации нестационарных торговых объектов</t>
  </si>
  <si>
    <t>Число получателей финансовой поддержки за счет средств Подпрограммы</t>
  </si>
  <si>
    <t>Объем инвестиций в основной капитал субъектов малого и среднего предпринимательства – получателей поддержки</t>
  </si>
  <si>
    <t>Управление по развитию агропромышленного комплекса и предпринимательства администрации Пермского муниципального района (далее - Управление по развитию агропромышленного комплекса и предпринимательства)</t>
  </si>
  <si>
    <t xml:space="preserve">Управление по развитию агропромышленного комплекса и предпринимательства </t>
  </si>
  <si>
    <t>3.1. Субсидии субъектам малого и среднего предпринимательства на возмещение части затрат на участие в выставках, ярмарках субъектов малого и среднего предпринимательства</t>
  </si>
  <si>
    <t>4.1. Предоставление субсидий некоммерческим организациям в целях консультационной поддержки субъектов малого и среднего предпринимательства</t>
  </si>
  <si>
    <t>2.1. Участие в выставках, конференциях, семинарах, форумах, проведение научно-практических конференций по вопросам развития въездного и внутреннего туризма</t>
  </si>
  <si>
    <t>Источник финансирования</t>
  </si>
  <si>
    <t>7. Создание условий для развития добросовестной конкуренции</t>
  </si>
  <si>
    <t>Наименование муниципальной Программы, подпрограммы</t>
  </si>
  <si>
    <t>Пермский муниципальный фонд поддержки малого предпринимательства</t>
  </si>
  <si>
    <t>Комитет имущественных отношений администрации Пермского муниципального района</t>
  </si>
  <si>
    <t>Управление по развитию агропромышленного комплекса и предпринимательства</t>
  </si>
  <si>
    <t xml:space="preserve"> Управление по развитию агропромышленного комплекса и предпринимательства </t>
  </si>
  <si>
    <t>8. Имущественная поддержка субъектов малого и среднего предпринимательства</t>
  </si>
  <si>
    <t>8.1. Утверждение перечня муниципального имущества, свободного от прав третьих лиц (за исключением прав хозяйственного ведения, права оперативного управления, а также имущественных  прав субъектов малого и среднего предпринимательства)</t>
  </si>
  <si>
    <t>8.2. Сопровождение на официальном сайте района раздела «Имущественная поддержка субъектов МСП»</t>
  </si>
  <si>
    <t>Число субъектов малого и среднего предпринимательства</t>
  </si>
  <si>
    <t xml:space="preserve">Подпрограмма «Поддержка малого и среднего предпринимательства в сфере туризма в Пермском муниципальном районе» </t>
  </si>
  <si>
    <t>Объем налоговых поступлений от субъектов малого и среднего бизнеса сферы туризма в консолидированный бюджет ПМР в сопоставимых условиях 2017 г.</t>
  </si>
  <si>
    <t>2.3. Размещение информации в разделе "Туризм" на сайте Пермского муниципального района</t>
  </si>
  <si>
    <r>
      <t xml:space="preserve">Программа </t>
    </r>
    <r>
      <rPr>
        <b/>
        <sz val="12"/>
        <color theme="1"/>
        <rFont val="Times New Roman"/>
        <family val="1"/>
        <charset val="204"/>
      </rPr>
      <t>«Экономическое развитие Пермского муниципального района»</t>
    </r>
  </si>
  <si>
    <r>
      <t xml:space="preserve">Программа </t>
    </r>
    <r>
      <rPr>
        <b/>
        <sz val="14"/>
        <color theme="1"/>
        <rFont val="Times New Roman"/>
        <family val="1"/>
        <charset val="204"/>
      </rPr>
      <t>«Экономическое развитие Пермского муниципального района»</t>
    </r>
  </si>
  <si>
    <t>Подпрограмма «Поддержка малого и среднего предпринимательства в Пермском муниципальном районе»</t>
  </si>
  <si>
    <t>Подпрограмма «Развитие туризма в Пермском муниципальном районе»</t>
  </si>
  <si>
    <t>Количество индивидуальных предпринимателей в расчете на 1000 жителей населения</t>
  </si>
  <si>
    <t>Количество представителей субъектов малого и среднего предпринимательства, вовлеченных к участию в отдельных мероприятиях Программы</t>
  </si>
  <si>
    <t>Количество субъектов малого и среднего предпринимательства – получателей консультационной поддержки</t>
  </si>
  <si>
    <t xml:space="preserve">Таблица 1                                         </t>
  </si>
  <si>
    <t xml:space="preserve">                                                                                        Таблица 2                                        </t>
  </si>
  <si>
    <t>Муниципальная программа  «Экономическое развитие Пермского муниципального района»</t>
  </si>
  <si>
    <t>Отклонение (обоснование отклонений)</t>
  </si>
  <si>
    <t xml:space="preserve">Отчет о достижении показателей муниципальной программы "Экономическое развитие Пермского муниципального района" за 2022 год </t>
  </si>
  <si>
    <t>Базовое значение показателя (2020 год)</t>
  </si>
  <si>
    <t>Значение показателя за текущий период (План) 2022 год</t>
  </si>
  <si>
    <t>Фактическое значение показателя по сравнению с плановым значением перевыполнено на 9,5 % в связи с ростом численности субъектов малого предпринимательства, включая, как юридических лиц, так и индивидуальных предпринимателей.</t>
  </si>
  <si>
    <t>Фактическое значение показателя перевыпол-нено на 43,1 % в связи с ростом количества участников в отдельных мероприятиях программы, например, в мероприятиях «Дни бизнеса Пермского муниципального района», в рекламных турах по туристическим объектам Пермского муниципального округа.</t>
  </si>
  <si>
    <t>Фактическое значение показателя по сравнению с плановым значением перевыполнено на 15,4 %. Данный показатель сложился из суммы 6 субсидий и 9 микрозаймов.</t>
  </si>
  <si>
    <t>Фактическое значение показателя по сравнению с плановым значением перевыполнено в 3,3 раза. Это обусловлено тем, что получатели субсидий направляли значительные средства на инвестиции в основной капитал в 2022 г.</t>
  </si>
  <si>
    <t>Фактическое значение показателя по сравнению с плановым значением перевыполнено на 7,9 % в связи с тем, что увеличилось количество консультаций.</t>
  </si>
  <si>
    <t>За 2022 год значение показателя выполнено на 171,4 %. Перевыполнение плана обусловлено незначительным ростом фонда оплаты труда в сфере туризма и, как следствие, увеличение поступлений НДФЛ, а также увеличения суммы транспортного налога, ЕСХН и патента.</t>
  </si>
  <si>
    <t>За 2022 год значение показателя выполнено на 140,8 % от плана. Это обусловлено увеличением количества посетителей музея «Хохловка и В.В. Каменского в сравнении с предыдущим годом.</t>
  </si>
  <si>
    <t xml:space="preserve">Отчет о финансовом обеспечении муниципальной программы "Экономическое развитие Пермского муниципального района" за 2022 год </t>
  </si>
  <si>
    <t>Фактическое значение показателя  2022 год</t>
  </si>
  <si>
    <t>Отчет о финансовом обеспечении муниципальной программы "Экономическое развитие Пермского муниципального района" за 2022 год за счет бюджетных средств</t>
  </si>
  <si>
    <t>2022 год</t>
  </si>
  <si>
    <t>2.4. Проведение туристских форумов, фестивалей, слетов, крупных знаковых мероприятий, создание (проведение, разработка, формирование) рекламных туров, виртуальных туров, направленных на популяризацию внутреннего и въездного туризма</t>
  </si>
  <si>
    <t>2.5. Продвижение  инвестиционных проектов в сфере туризма</t>
  </si>
  <si>
    <t>2.6. Оказание информационно-консультационной поддержки лиц, занятых в малом и среднем предпринимательстве в сфере туризма</t>
  </si>
  <si>
    <t>2.7. Оказание содействия в подготовке субъектами малого и среднего предпринимательства в сфере туризма заявок для участия в конкурсах Ростуризма, Министерства по туризму и молодежной политики Пермского края</t>
  </si>
  <si>
    <t xml:space="preserve">Фактическое значение показателя по сравнению с плановым значением перевыполнено на 2 % в связи с ростом численности индивидуальных предпринимателей. </t>
  </si>
  <si>
    <t>Фактическое значение показателя перевыполнено в 2,03 раза в связи с увеличением отдыхающих на Курорте «Усть-Качка». Данная ситуация обусловлена закрытием внешних границ РФ и желанием россиян отдыхать внутри страны, а также открытием после реконструкции корпуса «Уральский» и вводом в эксплуатацию пяти новых эко-домов.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</si>
</sst>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0"/>
    <numFmt numFmtId="171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165" fontId="7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horizontal="justify" vertical="top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165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/>
    </xf>
    <xf numFmtId="166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71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="55" zoomScaleNormal="70" zoomScaleSheetLayoutView="55" workbookViewId="0">
      <pane xSplit="2" ySplit="7" topLeftCell="C33" activePane="bottomRight" state="frozen"/>
      <selection pane="topRight" activeCell="C1" sqref="C1"/>
      <selection pane="bottomLeft" activeCell="A8" sqref="A8"/>
      <selection pane="bottomRight" activeCell="A36" sqref="A36"/>
    </sheetView>
  </sheetViews>
  <sheetFormatPr defaultColWidth="9.109375" defaultRowHeight="15.6" x14ac:dyDescent="0.3"/>
  <cols>
    <col min="1" max="1" width="23.21875" style="21" customWidth="1"/>
    <col min="2" max="2" width="26.21875" style="21" customWidth="1"/>
    <col min="3" max="3" width="9" style="36" customWidth="1"/>
    <col min="4" max="4" width="12.21875" style="36" customWidth="1"/>
    <col min="5" max="5" width="9.44140625" style="36" customWidth="1"/>
    <col min="6" max="6" width="9.6640625" style="36" customWidth="1"/>
    <col min="7" max="7" width="8.77734375" style="36" customWidth="1"/>
    <col min="8" max="8" width="10.5546875" style="36" customWidth="1"/>
    <col min="9" max="9" width="10.88671875" style="36" customWidth="1"/>
    <col min="10" max="10" width="9.33203125" style="36" customWidth="1"/>
    <col min="11" max="11" width="9.21875" style="36" customWidth="1"/>
    <col min="12" max="12" width="10.44140625" style="36" customWidth="1"/>
    <col min="13" max="13" width="12.21875" style="19" customWidth="1"/>
    <col min="14" max="16384" width="9.109375" style="21"/>
  </cols>
  <sheetData>
    <row r="1" spans="1:13" ht="34.5" customHeight="1" x14ac:dyDescent="0.3">
      <c r="A1" s="19"/>
      <c r="B1" s="19"/>
      <c r="C1" s="20"/>
      <c r="D1" s="20"/>
      <c r="E1" s="20"/>
      <c r="F1" s="20"/>
      <c r="G1" s="20"/>
      <c r="H1" s="20"/>
      <c r="I1" s="20"/>
      <c r="J1" s="20"/>
      <c r="K1" s="40" t="s">
        <v>84</v>
      </c>
      <c r="L1" s="40"/>
      <c r="M1" s="40"/>
    </row>
    <row r="2" spans="1:13" ht="39" customHeight="1" x14ac:dyDescent="0.3">
      <c r="A2" s="41" t="s">
        <v>100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9.2" customHeight="1" x14ac:dyDescent="0.3">
      <c r="A3" s="22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19" t="s">
        <v>37</v>
      </c>
    </row>
    <row r="4" spans="1:13" ht="19.95" customHeight="1" x14ac:dyDescent="0.3">
      <c r="A4" s="38" t="s">
        <v>1</v>
      </c>
      <c r="B4" s="38" t="s">
        <v>2</v>
      </c>
      <c r="C4" s="42" t="s">
        <v>101</v>
      </c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8.3" customHeight="1" x14ac:dyDescent="0.3">
      <c r="A5" s="38"/>
      <c r="B5" s="38"/>
      <c r="C5" s="38" t="s">
        <v>35</v>
      </c>
      <c r="D5" s="38"/>
      <c r="E5" s="38"/>
      <c r="F5" s="38"/>
      <c r="G5" s="38"/>
      <c r="H5" s="38" t="s">
        <v>36</v>
      </c>
      <c r="I5" s="38"/>
      <c r="J5" s="38"/>
      <c r="K5" s="38"/>
      <c r="L5" s="38"/>
      <c r="M5" s="38" t="s">
        <v>34</v>
      </c>
    </row>
    <row r="6" spans="1:13" ht="57" customHeight="1" x14ac:dyDescent="0.3">
      <c r="A6" s="38"/>
      <c r="B6" s="38"/>
      <c r="C6" s="23" t="s">
        <v>30</v>
      </c>
      <c r="D6" s="23" t="s">
        <v>31</v>
      </c>
      <c r="E6" s="23" t="s">
        <v>32</v>
      </c>
      <c r="F6" s="23" t="s">
        <v>33</v>
      </c>
      <c r="G6" s="23" t="s">
        <v>15</v>
      </c>
      <c r="H6" s="23" t="s">
        <v>30</v>
      </c>
      <c r="I6" s="23" t="s">
        <v>31</v>
      </c>
      <c r="J6" s="23" t="s">
        <v>32</v>
      </c>
      <c r="K6" s="23" t="s">
        <v>33</v>
      </c>
      <c r="L6" s="23" t="s">
        <v>15</v>
      </c>
      <c r="M6" s="38"/>
    </row>
    <row r="7" spans="1:13" ht="17.7" customHeight="1" x14ac:dyDescent="0.3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</row>
    <row r="8" spans="1:13" s="26" customFormat="1" ht="18.3" customHeight="1" x14ac:dyDescent="0.3">
      <c r="A8" s="39" t="s">
        <v>77</v>
      </c>
      <c r="B8" s="24" t="s">
        <v>3</v>
      </c>
      <c r="C8" s="25">
        <f>C9+C10+C11</f>
        <v>2350.3000000000002</v>
      </c>
      <c r="D8" s="25">
        <f t="shared" ref="D8:L8" si="0">D9+D10+D11</f>
        <v>0</v>
      </c>
      <c r="E8" s="25">
        <f t="shared" si="0"/>
        <v>0</v>
      </c>
      <c r="F8" s="25">
        <f t="shared" si="0"/>
        <v>0</v>
      </c>
      <c r="G8" s="25">
        <f t="shared" si="0"/>
        <v>2350.3000000000002</v>
      </c>
      <c r="H8" s="25">
        <f t="shared" si="0"/>
        <v>2350.3000000000002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2350.3000000000002</v>
      </c>
      <c r="M8" s="25">
        <v>100</v>
      </c>
    </row>
    <row r="9" spans="1:13" ht="186.6" customHeight="1" x14ac:dyDescent="0.3">
      <c r="A9" s="39"/>
      <c r="B9" s="23" t="s">
        <v>58</v>
      </c>
      <c r="C9" s="27">
        <v>2350.3000000000002</v>
      </c>
      <c r="D9" s="27">
        <f>D13+D45</f>
        <v>0</v>
      </c>
      <c r="E9" s="27">
        <f>E13+E45</f>
        <v>0</v>
      </c>
      <c r="F9" s="27">
        <f>F13+F45</f>
        <v>0</v>
      </c>
      <c r="G9" s="27">
        <f t="shared" ref="G9:G53" si="1">SUM(C9:F9)</f>
        <v>2350.3000000000002</v>
      </c>
      <c r="H9" s="27">
        <v>2350.3000000000002</v>
      </c>
      <c r="I9" s="27">
        <f>I13+I45</f>
        <v>0</v>
      </c>
      <c r="J9" s="27">
        <f>J13+J45</f>
        <v>0</v>
      </c>
      <c r="K9" s="27">
        <f>K13+K45</f>
        <v>0</v>
      </c>
      <c r="L9" s="27">
        <f t="shared" ref="L9:L53" si="2">SUM(H9:K9)</f>
        <v>2350.3000000000002</v>
      </c>
      <c r="M9" s="27">
        <f t="shared" ref="M9:M53" si="3">L9/G9*100</f>
        <v>100</v>
      </c>
    </row>
    <row r="10" spans="1:13" ht="66" customHeight="1" x14ac:dyDescent="0.3">
      <c r="A10" s="39"/>
      <c r="B10" s="23" t="s">
        <v>66</v>
      </c>
      <c r="C10" s="27">
        <v>0</v>
      </c>
      <c r="D10" s="27">
        <v>0</v>
      </c>
      <c r="E10" s="27">
        <v>0</v>
      </c>
      <c r="F10" s="27">
        <v>0</v>
      </c>
      <c r="G10" s="27">
        <f t="shared" si="1"/>
        <v>0</v>
      </c>
      <c r="H10" s="27">
        <v>0</v>
      </c>
      <c r="I10" s="27">
        <v>0</v>
      </c>
      <c r="J10" s="27">
        <v>0</v>
      </c>
      <c r="K10" s="27">
        <v>0</v>
      </c>
      <c r="L10" s="27">
        <f t="shared" si="2"/>
        <v>0</v>
      </c>
      <c r="M10" s="27" t="s">
        <v>22</v>
      </c>
    </row>
    <row r="11" spans="1:13" ht="67.5" customHeight="1" x14ac:dyDescent="0.3">
      <c r="A11" s="39"/>
      <c r="B11" s="28" t="s">
        <v>67</v>
      </c>
      <c r="C11" s="27">
        <v>0</v>
      </c>
      <c r="D11" s="27">
        <v>0</v>
      </c>
      <c r="E11" s="27">
        <v>0</v>
      </c>
      <c r="F11" s="27">
        <v>0</v>
      </c>
      <c r="G11" s="27">
        <f t="shared" si="1"/>
        <v>0</v>
      </c>
      <c r="H11" s="27">
        <v>0</v>
      </c>
      <c r="I11" s="27">
        <v>0</v>
      </c>
      <c r="J11" s="27">
        <v>0</v>
      </c>
      <c r="K11" s="27">
        <v>0</v>
      </c>
      <c r="L11" s="27">
        <f t="shared" si="2"/>
        <v>0</v>
      </c>
      <c r="M11" s="27" t="s">
        <v>22</v>
      </c>
    </row>
    <row r="12" spans="1:13" s="26" customFormat="1" ht="18.3" customHeight="1" x14ac:dyDescent="0.3">
      <c r="A12" s="45" t="s">
        <v>79</v>
      </c>
      <c r="B12" s="29" t="s">
        <v>3</v>
      </c>
      <c r="C12" s="30">
        <f>C13+C14+C15</f>
        <v>2150.7000000000003</v>
      </c>
      <c r="D12" s="30">
        <f t="shared" ref="D12:L12" si="4">D13+D14+D15</f>
        <v>0</v>
      </c>
      <c r="E12" s="30">
        <f t="shared" si="4"/>
        <v>0</v>
      </c>
      <c r="F12" s="30">
        <f t="shared" si="4"/>
        <v>0</v>
      </c>
      <c r="G12" s="30">
        <f t="shared" si="4"/>
        <v>2150.7000000000003</v>
      </c>
      <c r="H12" s="30">
        <f t="shared" si="4"/>
        <v>2150.7000000000003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2150.7000000000003</v>
      </c>
      <c r="M12" s="25">
        <f t="shared" si="3"/>
        <v>100</v>
      </c>
    </row>
    <row r="13" spans="1:13" ht="70.5" customHeight="1" x14ac:dyDescent="0.3">
      <c r="A13" s="45"/>
      <c r="B13" s="23" t="s">
        <v>59</v>
      </c>
      <c r="C13" s="31">
        <f>C16+C19+C24+C27+C38+C32</f>
        <v>2150.7000000000003</v>
      </c>
      <c r="D13" s="31">
        <f>D16+D19+D24+D27+D32+D38</f>
        <v>0</v>
      </c>
      <c r="E13" s="31">
        <f>E16+E19+E24+E27+E32+E38</f>
        <v>0</v>
      </c>
      <c r="F13" s="31">
        <f>F16+F19+F24+F27+F32+F38</f>
        <v>0</v>
      </c>
      <c r="G13" s="31">
        <f>G16+G19+G24+G27+G38+G32</f>
        <v>2150.7000000000003</v>
      </c>
      <c r="H13" s="31">
        <f>H16+H19+H24+H27+H38+H32</f>
        <v>2150.7000000000003</v>
      </c>
      <c r="I13" s="31">
        <f>I16+I19+I24+I27+I32+I38</f>
        <v>0</v>
      </c>
      <c r="J13" s="31">
        <f>J16+J19+J24+J27+J32+J38</f>
        <v>0</v>
      </c>
      <c r="K13" s="31">
        <f>K16+K19+K24+K27+K32+K38</f>
        <v>0</v>
      </c>
      <c r="L13" s="27">
        <f t="shared" ref="L12:L13" si="5">SUM(H13:K13)</f>
        <v>2150.7000000000003</v>
      </c>
      <c r="M13" s="27">
        <f t="shared" si="3"/>
        <v>100</v>
      </c>
    </row>
    <row r="14" spans="1:13" ht="53.55" customHeight="1" x14ac:dyDescent="0.3">
      <c r="A14" s="45"/>
      <c r="B14" s="23" t="s">
        <v>66</v>
      </c>
      <c r="C14" s="31">
        <v>0</v>
      </c>
      <c r="D14" s="31">
        <v>0</v>
      </c>
      <c r="E14" s="31">
        <v>0</v>
      </c>
      <c r="F14" s="31">
        <v>0</v>
      </c>
      <c r="G14" s="27">
        <f t="shared" si="1"/>
        <v>0</v>
      </c>
      <c r="H14" s="31">
        <v>0</v>
      </c>
      <c r="I14" s="31">
        <v>0</v>
      </c>
      <c r="J14" s="31">
        <v>0</v>
      </c>
      <c r="K14" s="31">
        <v>0</v>
      </c>
      <c r="L14" s="27">
        <f t="shared" si="2"/>
        <v>0</v>
      </c>
      <c r="M14" s="27" t="s">
        <v>22</v>
      </c>
    </row>
    <row r="15" spans="1:13" ht="90.6" customHeight="1" x14ac:dyDescent="0.3">
      <c r="A15" s="45"/>
      <c r="B15" s="28" t="s">
        <v>67</v>
      </c>
      <c r="C15" s="27">
        <v>0</v>
      </c>
      <c r="D15" s="27">
        <v>0</v>
      </c>
      <c r="E15" s="27">
        <v>0</v>
      </c>
      <c r="F15" s="27">
        <v>0</v>
      </c>
      <c r="G15" s="27">
        <f t="shared" si="1"/>
        <v>0</v>
      </c>
      <c r="H15" s="27">
        <v>0</v>
      </c>
      <c r="I15" s="27">
        <v>0</v>
      </c>
      <c r="J15" s="27">
        <v>0</v>
      </c>
      <c r="K15" s="27">
        <v>0</v>
      </c>
      <c r="L15" s="27">
        <f t="shared" si="2"/>
        <v>0</v>
      </c>
      <c r="M15" s="27" t="s">
        <v>22</v>
      </c>
    </row>
    <row r="16" spans="1:13" ht="92.4" customHeight="1" x14ac:dyDescent="0.3">
      <c r="A16" s="32" t="s">
        <v>7</v>
      </c>
      <c r="B16" s="23" t="s">
        <v>59</v>
      </c>
      <c r="C16" s="31">
        <v>0</v>
      </c>
      <c r="D16" s="31">
        <v>0</v>
      </c>
      <c r="E16" s="31">
        <v>0</v>
      </c>
      <c r="F16" s="31">
        <v>0</v>
      </c>
      <c r="G16" s="27">
        <f t="shared" si="1"/>
        <v>0</v>
      </c>
      <c r="H16" s="31">
        <v>0</v>
      </c>
      <c r="I16" s="31">
        <v>0</v>
      </c>
      <c r="J16" s="31">
        <v>0</v>
      </c>
      <c r="K16" s="31">
        <v>0</v>
      </c>
      <c r="L16" s="27">
        <f t="shared" si="2"/>
        <v>0</v>
      </c>
      <c r="M16" s="27" t="s">
        <v>22</v>
      </c>
    </row>
    <row r="17" spans="1:13" ht="145.80000000000001" customHeight="1" x14ac:dyDescent="0.3">
      <c r="A17" s="33" t="s">
        <v>8</v>
      </c>
      <c r="B17" s="23" t="s">
        <v>59</v>
      </c>
      <c r="C17" s="31">
        <v>0</v>
      </c>
      <c r="D17" s="31">
        <v>0</v>
      </c>
      <c r="E17" s="31">
        <v>0</v>
      </c>
      <c r="F17" s="31">
        <v>0</v>
      </c>
      <c r="G17" s="27">
        <f t="shared" si="1"/>
        <v>0</v>
      </c>
      <c r="H17" s="31">
        <v>0</v>
      </c>
      <c r="I17" s="31">
        <v>0</v>
      </c>
      <c r="J17" s="31">
        <v>0</v>
      </c>
      <c r="K17" s="31">
        <v>0</v>
      </c>
      <c r="L17" s="27">
        <f t="shared" si="2"/>
        <v>0</v>
      </c>
      <c r="M17" s="27" t="s">
        <v>22</v>
      </c>
    </row>
    <row r="18" spans="1:13" ht="111.6" customHeight="1" x14ac:dyDescent="0.3">
      <c r="A18" s="33" t="s">
        <v>9</v>
      </c>
      <c r="B18" s="23" t="s">
        <v>59</v>
      </c>
      <c r="C18" s="31">
        <v>0</v>
      </c>
      <c r="D18" s="31">
        <v>0</v>
      </c>
      <c r="E18" s="31">
        <v>0</v>
      </c>
      <c r="F18" s="31">
        <v>0</v>
      </c>
      <c r="G18" s="27">
        <f t="shared" si="1"/>
        <v>0</v>
      </c>
      <c r="H18" s="31">
        <v>0</v>
      </c>
      <c r="I18" s="31">
        <v>0</v>
      </c>
      <c r="J18" s="31">
        <v>0</v>
      </c>
      <c r="K18" s="31">
        <v>0</v>
      </c>
      <c r="L18" s="27">
        <f t="shared" si="2"/>
        <v>0</v>
      </c>
      <c r="M18" s="27" t="s">
        <v>22</v>
      </c>
    </row>
    <row r="19" spans="1:13" ht="70.95" customHeight="1" x14ac:dyDescent="0.3">
      <c r="A19" s="33" t="s">
        <v>4</v>
      </c>
      <c r="B19" s="23" t="s">
        <v>59</v>
      </c>
      <c r="C19" s="31">
        <f>C20+C21+C22+C23</f>
        <v>225.9</v>
      </c>
      <c r="D19" s="31">
        <f t="shared" ref="D19:F19" si="6">D20+D21+D22+D23</f>
        <v>0</v>
      </c>
      <c r="E19" s="31">
        <f t="shared" si="6"/>
        <v>0</v>
      </c>
      <c r="F19" s="31">
        <f t="shared" si="6"/>
        <v>0</v>
      </c>
      <c r="G19" s="27">
        <f t="shared" si="1"/>
        <v>225.9</v>
      </c>
      <c r="H19" s="31">
        <f>H20+H21+H22+H23</f>
        <v>225.9</v>
      </c>
      <c r="I19" s="31">
        <f t="shared" ref="I19" si="7">I20+I21+I22+I23</f>
        <v>0</v>
      </c>
      <c r="J19" s="31">
        <f t="shared" ref="J19" si="8">J20+J21+J22+J23</f>
        <v>0</v>
      </c>
      <c r="K19" s="31">
        <f t="shared" ref="K19" si="9">K20+K21+K22+K23</f>
        <v>0</v>
      </c>
      <c r="L19" s="27">
        <f t="shared" si="2"/>
        <v>225.9</v>
      </c>
      <c r="M19" s="27">
        <f t="shared" si="3"/>
        <v>100</v>
      </c>
    </row>
    <row r="20" spans="1:13" ht="67.5" customHeight="1" x14ac:dyDescent="0.3">
      <c r="A20" s="44" t="s">
        <v>27</v>
      </c>
      <c r="B20" s="23" t="s">
        <v>59</v>
      </c>
      <c r="C20" s="31">
        <v>0</v>
      </c>
      <c r="D20" s="31">
        <v>0</v>
      </c>
      <c r="E20" s="31">
        <v>0</v>
      </c>
      <c r="F20" s="31">
        <v>0</v>
      </c>
      <c r="G20" s="27">
        <f t="shared" si="1"/>
        <v>0</v>
      </c>
      <c r="H20" s="31">
        <v>0</v>
      </c>
      <c r="I20" s="31">
        <v>0</v>
      </c>
      <c r="J20" s="31">
        <v>0</v>
      </c>
      <c r="K20" s="31">
        <v>0</v>
      </c>
      <c r="L20" s="27">
        <f t="shared" si="2"/>
        <v>0</v>
      </c>
      <c r="M20" s="27" t="s">
        <v>22</v>
      </c>
    </row>
    <row r="21" spans="1:13" ht="52.5" customHeight="1" x14ac:dyDescent="0.3">
      <c r="A21" s="44"/>
      <c r="B21" s="23" t="s">
        <v>66</v>
      </c>
      <c r="C21" s="31">
        <v>0</v>
      </c>
      <c r="D21" s="31">
        <v>0</v>
      </c>
      <c r="E21" s="31">
        <v>0</v>
      </c>
      <c r="F21" s="31">
        <v>0</v>
      </c>
      <c r="G21" s="27">
        <f t="shared" si="1"/>
        <v>0</v>
      </c>
      <c r="H21" s="31">
        <v>0</v>
      </c>
      <c r="I21" s="31">
        <v>0</v>
      </c>
      <c r="J21" s="31">
        <v>0</v>
      </c>
      <c r="K21" s="31">
        <v>0</v>
      </c>
      <c r="L21" s="27">
        <f t="shared" si="2"/>
        <v>0</v>
      </c>
      <c r="M21" s="27" t="s">
        <v>22</v>
      </c>
    </row>
    <row r="22" spans="1:13" ht="66.45" customHeight="1" x14ac:dyDescent="0.3">
      <c r="A22" s="44" t="s">
        <v>29</v>
      </c>
      <c r="B22" s="23" t="s">
        <v>59</v>
      </c>
      <c r="C22" s="31">
        <v>225.9</v>
      </c>
      <c r="D22" s="31">
        <v>0</v>
      </c>
      <c r="E22" s="31">
        <v>0</v>
      </c>
      <c r="F22" s="31">
        <v>0</v>
      </c>
      <c r="G22" s="27">
        <f t="shared" si="1"/>
        <v>225.9</v>
      </c>
      <c r="H22" s="31">
        <v>225.9</v>
      </c>
      <c r="I22" s="31">
        <v>0</v>
      </c>
      <c r="J22" s="31">
        <v>0</v>
      </c>
      <c r="K22" s="31">
        <v>0</v>
      </c>
      <c r="L22" s="27">
        <f t="shared" si="2"/>
        <v>225.9</v>
      </c>
      <c r="M22" s="27">
        <f t="shared" si="3"/>
        <v>100</v>
      </c>
    </row>
    <row r="23" spans="1:13" ht="51.45" customHeight="1" x14ac:dyDescent="0.3">
      <c r="A23" s="44"/>
      <c r="B23" s="23" t="s">
        <v>66</v>
      </c>
      <c r="C23" s="31">
        <v>0</v>
      </c>
      <c r="D23" s="31">
        <v>0</v>
      </c>
      <c r="E23" s="31">
        <v>0</v>
      </c>
      <c r="F23" s="31">
        <v>0</v>
      </c>
      <c r="G23" s="27">
        <f t="shared" si="1"/>
        <v>0</v>
      </c>
      <c r="H23" s="31">
        <v>0</v>
      </c>
      <c r="I23" s="31">
        <v>0</v>
      </c>
      <c r="J23" s="31">
        <v>0</v>
      </c>
      <c r="K23" s="31">
        <v>0</v>
      </c>
      <c r="L23" s="27">
        <f t="shared" si="2"/>
        <v>0</v>
      </c>
      <c r="M23" s="27" t="s">
        <v>22</v>
      </c>
    </row>
    <row r="24" spans="1:13" ht="67.5" customHeight="1" x14ac:dyDescent="0.3">
      <c r="A24" s="34" t="s">
        <v>5</v>
      </c>
      <c r="B24" s="23" t="s">
        <v>59</v>
      </c>
      <c r="C24" s="31">
        <f>C25+C26</f>
        <v>701.6</v>
      </c>
      <c r="D24" s="31">
        <f t="shared" ref="D24:F24" si="10">D25+D26</f>
        <v>0</v>
      </c>
      <c r="E24" s="31">
        <f t="shared" si="10"/>
        <v>0</v>
      </c>
      <c r="F24" s="31">
        <f t="shared" si="10"/>
        <v>0</v>
      </c>
      <c r="G24" s="27">
        <f t="shared" si="1"/>
        <v>701.6</v>
      </c>
      <c r="H24" s="31">
        <f>H25+H26</f>
        <v>701.6</v>
      </c>
      <c r="I24" s="31">
        <f t="shared" ref="I24:K24" si="11">I25+I26</f>
        <v>0</v>
      </c>
      <c r="J24" s="31">
        <f t="shared" si="11"/>
        <v>0</v>
      </c>
      <c r="K24" s="31">
        <f t="shared" si="11"/>
        <v>0</v>
      </c>
      <c r="L24" s="27">
        <f t="shared" si="2"/>
        <v>701.6</v>
      </c>
      <c r="M24" s="31">
        <f t="shared" ref="M24" si="12">M25</f>
        <v>100</v>
      </c>
    </row>
    <row r="25" spans="1:13" ht="168.45" customHeight="1" x14ac:dyDescent="0.3">
      <c r="A25" s="33" t="s">
        <v>60</v>
      </c>
      <c r="B25" s="23" t="s">
        <v>59</v>
      </c>
      <c r="C25" s="31">
        <v>596.6</v>
      </c>
      <c r="D25" s="31">
        <v>0</v>
      </c>
      <c r="E25" s="31">
        <v>0</v>
      </c>
      <c r="F25" s="31">
        <v>0</v>
      </c>
      <c r="G25" s="27">
        <f t="shared" si="1"/>
        <v>596.6</v>
      </c>
      <c r="H25" s="31">
        <v>596.6</v>
      </c>
      <c r="I25" s="31">
        <v>0</v>
      </c>
      <c r="J25" s="31">
        <v>0</v>
      </c>
      <c r="K25" s="31">
        <v>0</v>
      </c>
      <c r="L25" s="27">
        <f t="shared" si="2"/>
        <v>596.6</v>
      </c>
      <c r="M25" s="27">
        <f t="shared" si="3"/>
        <v>100</v>
      </c>
    </row>
    <row r="26" spans="1:13" ht="130.5" customHeight="1" x14ac:dyDescent="0.3">
      <c r="A26" s="33" t="s">
        <v>6</v>
      </c>
      <c r="B26" s="23" t="s">
        <v>68</v>
      </c>
      <c r="C26" s="31">
        <v>105</v>
      </c>
      <c r="D26" s="31">
        <v>0</v>
      </c>
      <c r="E26" s="31">
        <v>0</v>
      </c>
      <c r="F26" s="31">
        <v>0</v>
      </c>
      <c r="G26" s="27">
        <f t="shared" si="1"/>
        <v>105</v>
      </c>
      <c r="H26" s="31">
        <v>105</v>
      </c>
      <c r="I26" s="31">
        <v>0</v>
      </c>
      <c r="J26" s="31">
        <v>0</v>
      </c>
      <c r="K26" s="31">
        <v>0</v>
      </c>
      <c r="L26" s="27">
        <f t="shared" si="2"/>
        <v>105</v>
      </c>
      <c r="M26" s="27">
        <f t="shared" si="3"/>
        <v>100</v>
      </c>
    </row>
    <row r="27" spans="1:13" ht="70.05" customHeight="1" x14ac:dyDescent="0.3">
      <c r="A27" s="32" t="s">
        <v>10</v>
      </c>
      <c r="B27" s="23" t="s">
        <v>69</v>
      </c>
      <c r="C27" s="27">
        <v>943.3</v>
      </c>
      <c r="D27" s="27">
        <f>D28</f>
        <v>0</v>
      </c>
      <c r="E27" s="27">
        <f>E28</f>
        <v>0</v>
      </c>
      <c r="F27" s="27">
        <f>F28</f>
        <v>0</v>
      </c>
      <c r="G27" s="27">
        <f t="shared" si="1"/>
        <v>943.3</v>
      </c>
      <c r="H27" s="27">
        <v>943.3</v>
      </c>
      <c r="I27" s="27">
        <f>I28</f>
        <v>0</v>
      </c>
      <c r="J27" s="27">
        <f>J28</f>
        <v>0</v>
      </c>
      <c r="K27" s="27">
        <f>K28</f>
        <v>0</v>
      </c>
      <c r="L27" s="27">
        <f t="shared" si="2"/>
        <v>943.3</v>
      </c>
      <c r="M27" s="27">
        <f t="shared" si="3"/>
        <v>100</v>
      </c>
    </row>
    <row r="28" spans="1:13" ht="142.05000000000001" customHeight="1" x14ac:dyDescent="0.3">
      <c r="A28" s="34" t="s">
        <v>61</v>
      </c>
      <c r="B28" s="23" t="s">
        <v>69</v>
      </c>
      <c r="C28" s="31">
        <v>943.3</v>
      </c>
      <c r="D28" s="31">
        <v>0</v>
      </c>
      <c r="E28" s="31">
        <v>0</v>
      </c>
      <c r="F28" s="31">
        <v>0</v>
      </c>
      <c r="G28" s="27">
        <f t="shared" si="1"/>
        <v>943.3</v>
      </c>
      <c r="H28" s="31">
        <v>943.3</v>
      </c>
      <c r="I28" s="31">
        <v>0</v>
      </c>
      <c r="J28" s="31">
        <v>0</v>
      </c>
      <c r="K28" s="31">
        <v>0</v>
      </c>
      <c r="L28" s="27">
        <f t="shared" si="2"/>
        <v>943.3</v>
      </c>
      <c r="M28" s="27">
        <f t="shared" si="3"/>
        <v>100</v>
      </c>
    </row>
    <row r="29" spans="1:13" ht="72.45" customHeight="1" x14ac:dyDescent="0.3">
      <c r="A29" s="43" t="s">
        <v>11</v>
      </c>
      <c r="B29" s="23" t="s">
        <v>59</v>
      </c>
      <c r="C29" s="27">
        <f>C31</f>
        <v>0</v>
      </c>
      <c r="D29" s="27">
        <f t="shared" ref="D29:L29" si="13">D31</f>
        <v>0</v>
      </c>
      <c r="E29" s="27">
        <f t="shared" si="13"/>
        <v>0</v>
      </c>
      <c r="F29" s="27">
        <f t="shared" si="13"/>
        <v>0</v>
      </c>
      <c r="G29" s="27">
        <f t="shared" si="13"/>
        <v>0</v>
      </c>
      <c r="H29" s="27">
        <f t="shared" si="13"/>
        <v>0</v>
      </c>
      <c r="I29" s="27">
        <f t="shared" si="13"/>
        <v>0</v>
      </c>
      <c r="J29" s="27">
        <f t="shared" si="13"/>
        <v>0</v>
      </c>
      <c r="K29" s="27">
        <f t="shared" si="13"/>
        <v>0</v>
      </c>
      <c r="L29" s="27">
        <f t="shared" si="13"/>
        <v>0</v>
      </c>
      <c r="M29" s="27" t="s">
        <v>22</v>
      </c>
    </row>
    <row r="30" spans="1:13" ht="76.8" customHeight="1" x14ac:dyDescent="0.3">
      <c r="A30" s="43"/>
      <c r="B30" s="23" t="s">
        <v>66</v>
      </c>
      <c r="C30" s="27">
        <f>C31</f>
        <v>0</v>
      </c>
      <c r="D30" s="27">
        <f t="shared" ref="D30:K30" si="14">D31</f>
        <v>0</v>
      </c>
      <c r="E30" s="27">
        <f t="shared" si="14"/>
        <v>0</v>
      </c>
      <c r="F30" s="27">
        <f t="shared" si="14"/>
        <v>0</v>
      </c>
      <c r="G30" s="27">
        <f t="shared" si="1"/>
        <v>0</v>
      </c>
      <c r="H30" s="27">
        <f t="shared" si="14"/>
        <v>0</v>
      </c>
      <c r="I30" s="27">
        <f t="shared" si="14"/>
        <v>0</v>
      </c>
      <c r="J30" s="27">
        <f t="shared" si="14"/>
        <v>0</v>
      </c>
      <c r="K30" s="27">
        <f t="shared" si="14"/>
        <v>0</v>
      </c>
      <c r="L30" s="27">
        <f t="shared" si="2"/>
        <v>0</v>
      </c>
      <c r="M30" s="27" t="s">
        <v>22</v>
      </c>
    </row>
    <row r="31" spans="1:13" ht="84.3" customHeight="1" x14ac:dyDescent="0.3">
      <c r="A31" s="33" t="s">
        <v>12</v>
      </c>
      <c r="B31" s="23" t="s">
        <v>66</v>
      </c>
      <c r="C31" s="31">
        <v>0</v>
      </c>
      <c r="D31" s="31">
        <v>0</v>
      </c>
      <c r="E31" s="31">
        <v>0</v>
      </c>
      <c r="F31" s="31">
        <v>0</v>
      </c>
      <c r="G31" s="27">
        <f t="shared" si="1"/>
        <v>0</v>
      </c>
      <c r="H31" s="31">
        <v>0</v>
      </c>
      <c r="I31" s="31">
        <v>0</v>
      </c>
      <c r="J31" s="31">
        <v>0</v>
      </c>
      <c r="K31" s="31">
        <v>0</v>
      </c>
      <c r="L31" s="27">
        <f t="shared" si="2"/>
        <v>0</v>
      </c>
      <c r="M31" s="27" t="s">
        <v>22</v>
      </c>
    </row>
    <row r="32" spans="1:13" ht="111" customHeight="1" x14ac:dyDescent="0.3">
      <c r="A32" s="35" t="s">
        <v>48</v>
      </c>
      <c r="B32" s="37" t="s">
        <v>59</v>
      </c>
      <c r="C32" s="27">
        <v>32.9</v>
      </c>
      <c r="D32" s="27">
        <f t="shared" ref="D32:K32" si="15">D33+D34+D37</f>
        <v>0</v>
      </c>
      <c r="E32" s="27">
        <f t="shared" si="15"/>
        <v>0</v>
      </c>
      <c r="F32" s="27">
        <f t="shared" si="15"/>
        <v>0</v>
      </c>
      <c r="G32" s="27">
        <f t="shared" si="1"/>
        <v>32.9</v>
      </c>
      <c r="H32" s="27">
        <v>32.9</v>
      </c>
      <c r="I32" s="27">
        <f t="shared" si="15"/>
        <v>0</v>
      </c>
      <c r="J32" s="27">
        <f t="shared" si="15"/>
        <v>0</v>
      </c>
      <c r="K32" s="27">
        <f t="shared" si="15"/>
        <v>0</v>
      </c>
      <c r="L32" s="27">
        <f t="shared" si="2"/>
        <v>32.9</v>
      </c>
      <c r="M32" s="27">
        <f t="shared" si="3"/>
        <v>100</v>
      </c>
    </row>
    <row r="33" spans="1:13" ht="66.599999999999994" customHeight="1" x14ac:dyDescent="0.3">
      <c r="A33" s="32" t="s">
        <v>49</v>
      </c>
      <c r="B33" s="37" t="s">
        <v>59</v>
      </c>
      <c r="C33" s="27">
        <v>0</v>
      </c>
      <c r="D33" s="27">
        <v>0</v>
      </c>
      <c r="E33" s="27">
        <v>0</v>
      </c>
      <c r="F33" s="27">
        <v>0</v>
      </c>
      <c r="G33" s="27">
        <f t="shared" si="1"/>
        <v>0</v>
      </c>
      <c r="H33" s="27">
        <v>0</v>
      </c>
      <c r="I33" s="27">
        <v>0</v>
      </c>
      <c r="J33" s="27">
        <v>0</v>
      </c>
      <c r="K33" s="27">
        <v>0</v>
      </c>
      <c r="L33" s="27">
        <f t="shared" si="2"/>
        <v>0</v>
      </c>
      <c r="M33" s="27" t="s">
        <v>22</v>
      </c>
    </row>
    <row r="34" spans="1:13" ht="97.05" customHeight="1" x14ac:dyDescent="0.3">
      <c r="A34" s="35" t="s">
        <v>50</v>
      </c>
      <c r="B34" s="37" t="s">
        <v>59</v>
      </c>
      <c r="C34" s="27">
        <v>0</v>
      </c>
      <c r="D34" s="27">
        <v>0</v>
      </c>
      <c r="E34" s="27">
        <v>0</v>
      </c>
      <c r="F34" s="27">
        <v>0</v>
      </c>
      <c r="G34" s="27">
        <f t="shared" si="1"/>
        <v>0</v>
      </c>
      <c r="H34" s="27">
        <v>0</v>
      </c>
      <c r="I34" s="27">
        <v>0</v>
      </c>
      <c r="J34" s="27">
        <v>0</v>
      </c>
      <c r="K34" s="27">
        <v>0</v>
      </c>
      <c r="L34" s="27">
        <f t="shared" si="2"/>
        <v>0</v>
      </c>
      <c r="M34" s="27" t="s">
        <v>22</v>
      </c>
    </row>
    <row r="35" spans="1:13" ht="67.05" customHeight="1" x14ac:dyDescent="0.3">
      <c r="A35" s="35" t="s">
        <v>51</v>
      </c>
      <c r="B35" s="28" t="s">
        <v>26</v>
      </c>
      <c r="C35" s="27">
        <v>0</v>
      </c>
      <c r="D35" s="27">
        <v>0</v>
      </c>
      <c r="E35" s="27">
        <v>0</v>
      </c>
      <c r="F35" s="27">
        <v>0</v>
      </c>
      <c r="G35" s="27">
        <f t="shared" si="1"/>
        <v>0</v>
      </c>
      <c r="H35" s="27">
        <v>0</v>
      </c>
      <c r="I35" s="27">
        <v>0</v>
      </c>
      <c r="J35" s="27">
        <v>0</v>
      </c>
      <c r="K35" s="27">
        <v>0</v>
      </c>
      <c r="L35" s="27">
        <f t="shared" si="2"/>
        <v>0</v>
      </c>
      <c r="M35" s="27" t="s">
        <v>22</v>
      </c>
    </row>
    <row r="36" spans="1:13" ht="96.6" customHeight="1" x14ac:dyDescent="0.3">
      <c r="A36" s="35" t="s">
        <v>52</v>
      </c>
      <c r="B36" s="28" t="s">
        <v>26</v>
      </c>
      <c r="C36" s="27">
        <v>0</v>
      </c>
      <c r="D36" s="27">
        <v>0</v>
      </c>
      <c r="E36" s="27">
        <v>0</v>
      </c>
      <c r="F36" s="27">
        <v>0</v>
      </c>
      <c r="G36" s="27">
        <f t="shared" si="1"/>
        <v>0</v>
      </c>
      <c r="H36" s="27">
        <v>0</v>
      </c>
      <c r="I36" s="27">
        <v>0</v>
      </c>
      <c r="J36" s="27">
        <v>0</v>
      </c>
      <c r="K36" s="27">
        <v>0</v>
      </c>
      <c r="L36" s="27">
        <f t="shared" si="2"/>
        <v>0</v>
      </c>
      <c r="M36" s="27" t="s">
        <v>22</v>
      </c>
    </row>
    <row r="37" spans="1:13" ht="93" customHeight="1" x14ac:dyDescent="0.3">
      <c r="A37" s="35" t="s">
        <v>53</v>
      </c>
      <c r="B37" s="28" t="s">
        <v>26</v>
      </c>
      <c r="C37" s="27">
        <v>32.9</v>
      </c>
      <c r="D37" s="27">
        <v>0</v>
      </c>
      <c r="E37" s="27">
        <v>0</v>
      </c>
      <c r="F37" s="27">
        <v>0</v>
      </c>
      <c r="G37" s="27">
        <f t="shared" si="1"/>
        <v>32.9</v>
      </c>
      <c r="H37" s="27">
        <v>32.9</v>
      </c>
      <c r="I37" s="27">
        <v>0</v>
      </c>
      <c r="J37" s="27">
        <v>0</v>
      </c>
      <c r="K37" s="27">
        <v>0</v>
      </c>
      <c r="L37" s="27">
        <f t="shared" ref="L37" si="16">SUM(H37:K37)</f>
        <v>32.9</v>
      </c>
      <c r="M37" s="27">
        <f t="shared" ref="M37" si="17">L37/G37*100</f>
        <v>100</v>
      </c>
    </row>
    <row r="38" spans="1:13" ht="83.1" customHeight="1" x14ac:dyDescent="0.3">
      <c r="A38" s="35" t="s">
        <v>64</v>
      </c>
      <c r="B38" s="23" t="s">
        <v>59</v>
      </c>
      <c r="C38" s="27">
        <f>C39</f>
        <v>247</v>
      </c>
      <c r="D38" s="27">
        <f t="shared" ref="D38:L38" si="18">D39</f>
        <v>0</v>
      </c>
      <c r="E38" s="27">
        <f t="shared" si="18"/>
        <v>0</v>
      </c>
      <c r="F38" s="27">
        <f t="shared" si="18"/>
        <v>0</v>
      </c>
      <c r="G38" s="27">
        <f t="shared" si="18"/>
        <v>247</v>
      </c>
      <c r="H38" s="27">
        <f t="shared" si="18"/>
        <v>247</v>
      </c>
      <c r="I38" s="27">
        <f t="shared" si="18"/>
        <v>0</v>
      </c>
      <c r="J38" s="27">
        <f t="shared" si="18"/>
        <v>0</v>
      </c>
      <c r="K38" s="27">
        <f t="shared" si="18"/>
        <v>0</v>
      </c>
      <c r="L38" s="27">
        <f t="shared" si="18"/>
        <v>247</v>
      </c>
      <c r="M38" s="27">
        <f t="shared" si="3"/>
        <v>100</v>
      </c>
    </row>
    <row r="39" spans="1:13" ht="80.849999999999994" customHeight="1" x14ac:dyDescent="0.3">
      <c r="A39" s="35" t="s">
        <v>54</v>
      </c>
      <c r="B39" s="23" t="s">
        <v>59</v>
      </c>
      <c r="C39" s="27">
        <v>247</v>
      </c>
      <c r="D39" s="27">
        <v>0</v>
      </c>
      <c r="E39" s="27">
        <v>0</v>
      </c>
      <c r="F39" s="27">
        <v>0</v>
      </c>
      <c r="G39" s="27">
        <f t="shared" si="1"/>
        <v>247</v>
      </c>
      <c r="H39" s="27">
        <v>247</v>
      </c>
      <c r="I39" s="27">
        <v>0</v>
      </c>
      <c r="J39" s="27">
        <v>0</v>
      </c>
      <c r="K39" s="27">
        <v>0</v>
      </c>
      <c r="L39" s="27">
        <f t="shared" si="2"/>
        <v>247</v>
      </c>
      <c r="M39" s="27">
        <f t="shared" si="3"/>
        <v>100</v>
      </c>
    </row>
    <row r="40" spans="1:13" ht="66" customHeight="1" x14ac:dyDescent="0.3">
      <c r="A40" s="35" t="s">
        <v>55</v>
      </c>
      <c r="B40" s="23" t="s">
        <v>59</v>
      </c>
      <c r="C40" s="27">
        <v>0</v>
      </c>
      <c r="D40" s="27">
        <v>0</v>
      </c>
      <c r="E40" s="27">
        <v>0</v>
      </c>
      <c r="F40" s="27">
        <v>0</v>
      </c>
      <c r="G40" s="27">
        <f t="shared" si="1"/>
        <v>0</v>
      </c>
      <c r="H40" s="27">
        <v>0</v>
      </c>
      <c r="I40" s="27">
        <v>0</v>
      </c>
      <c r="J40" s="27">
        <v>0</v>
      </c>
      <c r="K40" s="27">
        <v>0</v>
      </c>
      <c r="L40" s="27">
        <f t="shared" si="2"/>
        <v>0</v>
      </c>
      <c r="M40" s="27" t="s">
        <v>22</v>
      </c>
    </row>
    <row r="41" spans="1:13" ht="70.05" customHeight="1" x14ac:dyDescent="0.3">
      <c r="A41" s="33" t="s">
        <v>70</v>
      </c>
      <c r="B41" s="23" t="s">
        <v>59</v>
      </c>
      <c r="C41" s="31">
        <v>0</v>
      </c>
      <c r="D41" s="31">
        <v>0</v>
      </c>
      <c r="E41" s="31">
        <v>0</v>
      </c>
      <c r="F41" s="31">
        <v>0</v>
      </c>
      <c r="G41" s="27">
        <f t="shared" si="1"/>
        <v>0</v>
      </c>
      <c r="H41" s="31">
        <v>0</v>
      </c>
      <c r="I41" s="31">
        <v>0</v>
      </c>
      <c r="J41" s="31">
        <v>0</v>
      </c>
      <c r="K41" s="31">
        <v>0</v>
      </c>
      <c r="L41" s="27">
        <f t="shared" si="2"/>
        <v>0</v>
      </c>
      <c r="M41" s="27" t="s">
        <v>22</v>
      </c>
    </row>
    <row r="42" spans="1:13" ht="234" customHeight="1" x14ac:dyDescent="0.3">
      <c r="A42" s="35" t="s">
        <v>71</v>
      </c>
      <c r="B42" s="23" t="s">
        <v>59</v>
      </c>
      <c r="C42" s="31">
        <v>0</v>
      </c>
      <c r="D42" s="31">
        <v>0</v>
      </c>
      <c r="E42" s="31">
        <v>0</v>
      </c>
      <c r="F42" s="31">
        <v>0</v>
      </c>
      <c r="G42" s="27">
        <f t="shared" si="1"/>
        <v>0</v>
      </c>
      <c r="H42" s="31">
        <v>0</v>
      </c>
      <c r="I42" s="31">
        <v>0</v>
      </c>
      <c r="J42" s="31">
        <v>0</v>
      </c>
      <c r="K42" s="31">
        <v>0</v>
      </c>
      <c r="L42" s="27">
        <f t="shared" si="2"/>
        <v>0</v>
      </c>
      <c r="M42" s="27" t="s">
        <v>22</v>
      </c>
    </row>
    <row r="43" spans="1:13" ht="94.05" customHeight="1" x14ac:dyDescent="0.3">
      <c r="A43" s="35" t="s">
        <v>72</v>
      </c>
      <c r="B43" s="23" t="s">
        <v>59</v>
      </c>
      <c r="C43" s="31">
        <v>0</v>
      </c>
      <c r="D43" s="31">
        <v>0</v>
      </c>
      <c r="E43" s="31">
        <v>0</v>
      </c>
      <c r="F43" s="31">
        <v>0</v>
      </c>
      <c r="G43" s="27">
        <f t="shared" si="1"/>
        <v>0</v>
      </c>
      <c r="H43" s="31">
        <v>0</v>
      </c>
      <c r="I43" s="31">
        <v>0</v>
      </c>
      <c r="J43" s="31">
        <v>0</v>
      </c>
      <c r="K43" s="31">
        <v>0</v>
      </c>
      <c r="L43" s="27">
        <f t="shared" si="2"/>
        <v>0</v>
      </c>
      <c r="M43" s="27" t="s">
        <v>22</v>
      </c>
    </row>
    <row r="44" spans="1:13" s="26" customFormat="1" ht="19.350000000000001" customHeight="1" x14ac:dyDescent="0.3">
      <c r="A44" s="39" t="s">
        <v>74</v>
      </c>
      <c r="B44" s="29" t="s">
        <v>3</v>
      </c>
      <c r="C44" s="25">
        <f>C45+C46</f>
        <v>199.70000000000002</v>
      </c>
      <c r="D44" s="25">
        <f t="shared" ref="D44:L44" si="19">D45+D46</f>
        <v>0</v>
      </c>
      <c r="E44" s="25">
        <f t="shared" si="19"/>
        <v>0</v>
      </c>
      <c r="F44" s="25">
        <f t="shared" si="19"/>
        <v>0</v>
      </c>
      <c r="G44" s="25">
        <f t="shared" si="19"/>
        <v>199.70000000000002</v>
      </c>
      <c r="H44" s="25">
        <f t="shared" si="19"/>
        <v>199.70000000000002</v>
      </c>
      <c r="I44" s="25">
        <f t="shared" si="19"/>
        <v>0</v>
      </c>
      <c r="J44" s="25">
        <f t="shared" si="19"/>
        <v>0</v>
      </c>
      <c r="K44" s="25">
        <f t="shared" si="19"/>
        <v>0</v>
      </c>
      <c r="L44" s="25">
        <f t="shared" si="19"/>
        <v>199.70000000000002</v>
      </c>
      <c r="M44" s="25">
        <f t="shared" si="3"/>
        <v>100</v>
      </c>
    </row>
    <row r="45" spans="1:13" ht="84.75" customHeight="1" x14ac:dyDescent="0.3">
      <c r="A45" s="39"/>
      <c r="B45" s="23" t="s">
        <v>59</v>
      </c>
      <c r="C45" s="27">
        <f>C47+C49</f>
        <v>199.70000000000002</v>
      </c>
      <c r="D45" s="27">
        <f t="shared" ref="D45:L45" si="20">D47+D49</f>
        <v>0</v>
      </c>
      <c r="E45" s="27">
        <f t="shared" si="20"/>
        <v>0</v>
      </c>
      <c r="F45" s="27">
        <f t="shared" si="20"/>
        <v>0</v>
      </c>
      <c r="G45" s="27">
        <f t="shared" si="20"/>
        <v>199.70000000000002</v>
      </c>
      <c r="H45" s="27">
        <f t="shared" si="20"/>
        <v>199.70000000000002</v>
      </c>
      <c r="I45" s="27">
        <f t="shared" si="20"/>
        <v>0</v>
      </c>
      <c r="J45" s="27">
        <f t="shared" si="20"/>
        <v>0</v>
      </c>
      <c r="K45" s="27">
        <f t="shared" si="20"/>
        <v>0</v>
      </c>
      <c r="L45" s="27">
        <f t="shared" si="20"/>
        <v>199.70000000000002</v>
      </c>
      <c r="M45" s="27">
        <f>L45/G45*100</f>
        <v>100</v>
      </c>
    </row>
    <row r="46" spans="1:13" ht="77.400000000000006" customHeight="1" x14ac:dyDescent="0.3">
      <c r="A46" s="39"/>
      <c r="B46" s="28" t="s">
        <v>66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 t="s">
        <v>22</v>
      </c>
    </row>
    <row r="47" spans="1:13" ht="81.45" customHeight="1" x14ac:dyDescent="0.3">
      <c r="A47" s="34" t="s">
        <v>13</v>
      </c>
      <c r="B47" s="23" t="s">
        <v>59</v>
      </c>
      <c r="C47" s="27">
        <f t="shared" ref="C47:H47" si="21">C48</f>
        <v>0</v>
      </c>
      <c r="D47" s="27">
        <v>0</v>
      </c>
      <c r="E47" s="27">
        <v>0</v>
      </c>
      <c r="F47" s="27">
        <f t="shared" si="21"/>
        <v>0</v>
      </c>
      <c r="G47" s="27">
        <f t="shared" si="1"/>
        <v>0</v>
      </c>
      <c r="H47" s="27">
        <f t="shared" si="21"/>
        <v>0</v>
      </c>
      <c r="I47" s="27">
        <v>0</v>
      </c>
      <c r="J47" s="27">
        <v>0</v>
      </c>
      <c r="K47" s="27">
        <f t="shared" ref="K47" si="22">K48</f>
        <v>0</v>
      </c>
      <c r="L47" s="27">
        <f t="shared" si="2"/>
        <v>0</v>
      </c>
      <c r="M47" s="27" t="s">
        <v>22</v>
      </c>
    </row>
    <row r="48" spans="1:13" ht="102.6" customHeight="1" x14ac:dyDescent="0.3">
      <c r="A48" s="33" t="s">
        <v>14</v>
      </c>
      <c r="B48" s="23" t="s">
        <v>59</v>
      </c>
      <c r="C48" s="31">
        <v>0</v>
      </c>
      <c r="D48" s="31">
        <v>0</v>
      </c>
      <c r="E48" s="31">
        <v>0</v>
      </c>
      <c r="F48" s="31">
        <v>0</v>
      </c>
      <c r="G48" s="27">
        <f t="shared" si="1"/>
        <v>0</v>
      </c>
      <c r="H48" s="31">
        <v>0</v>
      </c>
      <c r="I48" s="31">
        <v>0</v>
      </c>
      <c r="J48" s="31">
        <v>0</v>
      </c>
      <c r="K48" s="31">
        <v>0</v>
      </c>
      <c r="L48" s="27">
        <f t="shared" si="2"/>
        <v>0</v>
      </c>
      <c r="M48" s="27" t="s">
        <v>22</v>
      </c>
    </row>
    <row r="49" spans="1:13" ht="79.8" customHeight="1" x14ac:dyDescent="0.3">
      <c r="A49" s="34" t="s">
        <v>43</v>
      </c>
      <c r="B49" s="23" t="s">
        <v>59</v>
      </c>
      <c r="C49" s="31">
        <f>C50+C51+C52+C53</f>
        <v>199.70000000000002</v>
      </c>
      <c r="D49" s="31">
        <f t="shared" ref="D49:L49" si="23">D50+D51+D52+D53</f>
        <v>0</v>
      </c>
      <c r="E49" s="31">
        <f t="shared" si="23"/>
        <v>0</v>
      </c>
      <c r="F49" s="31">
        <f t="shared" si="23"/>
        <v>0</v>
      </c>
      <c r="G49" s="31">
        <f t="shared" si="23"/>
        <v>199.70000000000002</v>
      </c>
      <c r="H49" s="31">
        <f t="shared" si="23"/>
        <v>199.70000000000002</v>
      </c>
      <c r="I49" s="31">
        <f t="shared" si="23"/>
        <v>0</v>
      </c>
      <c r="J49" s="31">
        <f t="shared" si="23"/>
        <v>0</v>
      </c>
      <c r="K49" s="31">
        <f t="shared" si="23"/>
        <v>0</v>
      </c>
      <c r="L49" s="31">
        <f t="shared" si="23"/>
        <v>199.70000000000002</v>
      </c>
      <c r="M49" s="27">
        <f t="shared" si="3"/>
        <v>100</v>
      </c>
    </row>
    <row r="50" spans="1:13" ht="166.5" customHeight="1" x14ac:dyDescent="0.3">
      <c r="A50" s="33" t="s">
        <v>62</v>
      </c>
      <c r="B50" s="23" t="s">
        <v>68</v>
      </c>
      <c r="C50" s="31">
        <v>0</v>
      </c>
      <c r="D50" s="31">
        <v>0</v>
      </c>
      <c r="E50" s="31">
        <v>0</v>
      </c>
      <c r="F50" s="31">
        <v>0</v>
      </c>
      <c r="G50" s="27">
        <f t="shared" si="1"/>
        <v>0</v>
      </c>
      <c r="H50" s="31">
        <v>0</v>
      </c>
      <c r="I50" s="31">
        <v>0</v>
      </c>
      <c r="J50" s="31">
        <v>0</v>
      </c>
      <c r="K50" s="31">
        <v>0</v>
      </c>
      <c r="L50" s="27">
        <f t="shared" si="2"/>
        <v>0</v>
      </c>
      <c r="M50" s="27" t="s">
        <v>22</v>
      </c>
    </row>
    <row r="51" spans="1:13" ht="99.15" customHeight="1" x14ac:dyDescent="0.3">
      <c r="A51" s="33" t="s">
        <v>28</v>
      </c>
      <c r="B51" s="23" t="s">
        <v>59</v>
      </c>
      <c r="C51" s="31">
        <v>67.400000000000006</v>
      </c>
      <c r="D51" s="31">
        <v>0</v>
      </c>
      <c r="E51" s="31">
        <v>0</v>
      </c>
      <c r="F51" s="31">
        <v>0</v>
      </c>
      <c r="G51" s="27">
        <f t="shared" si="1"/>
        <v>67.400000000000006</v>
      </c>
      <c r="H51" s="31">
        <v>67.400000000000006</v>
      </c>
      <c r="I51" s="31">
        <v>0</v>
      </c>
      <c r="J51" s="31">
        <v>0</v>
      </c>
      <c r="K51" s="31">
        <v>0</v>
      </c>
      <c r="L51" s="27">
        <f t="shared" si="2"/>
        <v>67.400000000000006</v>
      </c>
      <c r="M51" s="27">
        <f t="shared" si="3"/>
        <v>100</v>
      </c>
    </row>
    <row r="52" spans="1:13" ht="103.2" customHeight="1" x14ac:dyDescent="0.3">
      <c r="A52" s="34" t="s">
        <v>76</v>
      </c>
      <c r="B52" s="23" t="s">
        <v>68</v>
      </c>
      <c r="C52" s="31">
        <v>0</v>
      </c>
      <c r="D52" s="31">
        <v>0</v>
      </c>
      <c r="E52" s="31">
        <v>0</v>
      </c>
      <c r="F52" s="31">
        <v>0</v>
      </c>
      <c r="G52" s="27">
        <f t="shared" si="1"/>
        <v>0</v>
      </c>
      <c r="H52" s="31">
        <v>0</v>
      </c>
      <c r="I52" s="31">
        <v>0</v>
      </c>
      <c r="J52" s="31">
        <v>0</v>
      </c>
      <c r="K52" s="31">
        <v>0</v>
      </c>
      <c r="L52" s="27">
        <f t="shared" si="2"/>
        <v>0</v>
      </c>
      <c r="M52" s="27" t="s">
        <v>22</v>
      </c>
    </row>
    <row r="53" spans="1:13" ht="231" customHeight="1" x14ac:dyDescent="0.3">
      <c r="A53" s="71" t="s">
        <v>102</v>
      </c>
      <c r="B53" s="23" t="s">
        <v>59</v>
      </c>
      <c r="C53" s="31">
        <v>132.30000000000001</v>
      </c>
      <c r="D53" s="31">
        <v>0</v>
      </c>
      <c r="E53" s="31">
        <v>0</v>
      </c>
      <c r="F53" s="31">
        <v>0</v>
      </c>
      <c r="G53" s="27">
        <f t="shared" si="1"/>
        <v>132.30000000000001</v>
      </c>
      <c r="H53" s="31">
        <v>132.30000000000001</v>
      </c>
      <c r="I53" s="31">
        <v>0</v>
      </c>
      <c r="J53" s="31">
        <v>0</v>
      </c>
      <c r="K53" s="31">
        <v>0</v>
      </c>
      <c r="L53" s="27">
        <f t="shared" si="2"/>
        <v>132.30000000000001</v>
      </c>
      <c r="M53" s="27">
        <f t="shared" si="3"/>
        <v>100</v>
      </c>
    </row>
    <row r="54" spans="1:13" ht="62.4" x14ac:dyDescent="0.3">
      <c r="A54" s="72" t="s">
        <v>103</v>
      </c>
      <c r="B54" s="37" t="s">
        <v>68</v>
      </c>
      <c r="C54" s="31">
        <v>0</v>
      </c>
      <c r="D54" s="31">
        <v>0</v>
      </c>
      <c r="E54" s="31">
        <v>0</v>
      </c>
      <c r="F54" s="31">
        <v>0</v>
      </c>
      <c r="G54" s="27">
        <f t="shared" ref="G54:G55" si="24">SUM(C54:F54)</f>
        <v>0</v>
      </c>
      <c r="H54" s="31">
        <v>0</v>
      </c>
      <c r="I54" s="31">
        <v>0</v>
      </c>
      <c r="J54" s="31">
        <v>0</v>
      </c>
      <c r="K54" s="31">
        <v>0</v>
      </c>
      <c r="L54" s="27">
        <f t="shared" ref="L54:L55" si="25">SUM(H54:K54)</f>
        <v>0</v>
      </c>
      <c r="M54" s="27" t="s">
        <v>22</v>
      </c>
    </row>
    <row r="55" spans="1:13" ht="143.4" customHeight="1" x14ac:dyDescent="0.3">
      <c r="A55" s="35" t="s">
        <v>104</v>
      </c>
      <c r="B55" s="37" t="s">
        <v>68</v>
      </c>
      <c r="C55" s="31">
        <v>0</v>
      </c>
      <c r="D55" s="31">
        <v>0</v>
      </c>
      <c r="E55" s="31">
        <v>0</v>
      </c>
      <c r="F55" s="31">
        <v>0</v>
      </c>
      <c r="G55" s="27">
        <f t="shared" si="24"/>
        <v>0</v>
      </c>
      <c r="H55" s="31">
        <v>0</v>
      </c>
      <c r="I55" s="31">
        <v>0</v>
      </c>
      <c r="J55" s="31">
        <v>0</v>
      </c>
      <c r="K55" s="31">
        <v>0</v>
      </c>
      <c r="L55" s="27">
        <f t="shared" si="25"/>
        <v>0</v>
      </c>
      <c r="M55" s="27" t="s">
        <v>22</v>
      </c>
    </row>
    <row r="56" spans="1:13" ht="229.8" customHeight="1" x14ac:dyDescent="0.3">
      <c r="A56" s="73" t="s">
        <v>105</v>
      </c>
      <c r="B56" s="37" t="s">
        <v>68</v>
      </c>
      <c r="C56" s="31">
        <v>0</v>
      </c>
      <c r="D56" s="31">
        <v>0</v>
      </c>
      <c r="E56" s="31">
        <v>0</v>
      </c>
      <c r="F56" s="31">
        <v>0</v>
      </c>
      <c r="G56" s="27">
        <f t="shared" ref="G56" si="26">SUM(C56:F56)</f>
        <v>0</v>
      </c>
      <c r="H56" s="31">
        <v>0</v>
      </c>
      <c r="I56" s="31">
        <v>0</v>
      </c>
      <c r="J56" s="31">
        <v>0</v>
      </c>
      <c r="K56" s="31">
        <v>0</v>
      </c>
      <c r="L56" s="27">
        <f t="shared" ref="L56" si="27">SUM(H56:K56)</f>
        <v>0</v>
      </c>
      <c r="M56" s="27" t="s">
        <v>22</v>
      </c>
    </row>
  </sheetData>
  <mergeCells count="14">
    <mergeCell ref="B4:B6"/>
    <mergeCell ref="C5:G5"/>
    <mergeCell ref="A44:A46"/>
    <mergeCell ref="K1:M1"/>
    <mergeCell ref="A2:M2"/>
    <mergeCell ref="M5:M6"/>
    <mergeCell ref="C4:M4"/>
    <mergeCell ref="H5:L5"/>
    <mergeCell ref="A4:A6"/>
    <mergeCell ref="A29:A30"/>
    <mergeCell ref="A20:A21"/>
    <mergeCell ref="A22:A23"/>
    <mergeCell ref="A8:A11"/>
    <mergeCell ref="A12:A15"/>
  </mergeCells>
  <pageMargins left="0.25" right="0.25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topLeftCell="A6" zoomScale="90" zoomScaleNormal="110" zoomScaleSheetLayoutView="90" workbookViewId="0">
      <selection activeCell="B10" sqref="B10"/>
    </sheetView>
  </sheetViews>
  <sheetFormatPr defaultColWidth="9.109375" defaultRowHeight="13.8" x14ac:dyDescent="0.25"/>
  <cols>
    <col min="1" max="1" width="28.6640625" style="4" customWidth="1"/>
    <col min="2" max="2" width="32.77734375" style="7" customWidth="1"/>
    <col min="3" max="3" width="19.6640625" style="7" customWidth="1"/>
    <col min="4" max="4" width="15.109375" style="7" customWidth="1"/>
    <col min="5" max="16384" width="9.109375" style="4"/>
  </cols>
  <sheetData>
    <row r="1" spans="1:7" ht="120.75" hidden="1" customHeight="1" x14ac:dyDescent="0.25">
      <c r="A1" s="1"/>
      <c r="B1" s="2"/>
      <c r="C1" s="1"/>
      <c r="D1" s="3" t="s">
        <v>0</v>
      </c>
    </row>
    <row r="2" spans="1:7" ht="18" hidden="1" x14ac:dyDescent="0.25">
      <c r="A2" s="1"/>
      <c r="B2" s="2"/>
      <c r="C2" s="1"/>
      <c r="D2" s="1"/>
      <c r="E2" s="5"/>
      <c r="F2" s="5"/>
      <c r="G2" s="5"/>
    </row>
    <row r="3" spans="1:7" ht="33.75" customHeight="1" x14ac:dyDescent="0.25">
      <c r="A3" s="1"/>
      <c r="B3" s="46" t="s">
        <v>85</v>
      </c>
      <c r="C3" s="46"/>
      <c r="D3" s="46"/>
      <c r="E3" s="5"/>
      <c r="F3" s="5"/>
      <c r="G3" s="5"/>
    </row>
    <row r="4" spans="1:7" ht="42.75" customHeight="1" x14ac:dyDescent="0.25">
      <c r="A4" s="49" t="s">
        <v>98</v>
      </c>
      <c r="B4" s="49"/>
      <c r="C4" s="49"/>
      <c r="D4" s="49"/>
      <c r="E4" s="6"/>
      <c r="F4" s="6"/>
      <c r="G4" s="6"/>
    </row>
    <row r="5" spans="1:7" ht="75.75" customHeight="1" x14ac:dyDescent="0.25">
      <c r="A5" s="50" t="s">
        <v>65</v>
      </c>
      <c r="B5" s="50" t="s">
        <v>63</v>
      </c>
      <c r="C5" s="50" t="s">
        <v>38</v>
      </c>
      <c r="D5" s="50"/>
    </row>
    <row r="6" spans="1:7" ht="22.95" customHeight="1" x14ac:dyDescent="0.25">
      <c r="A6" s="50"/>
      <c r="B6" s="50"/>
      <c r="C6" s="8" t="s">
        <v>39</v>
      </c>
      <c r="D6" s="8" t="s">
        <v>40</v>
      </c>
    </row>
    <row r="7" spans="1:7" ht="40.950000000000003" customHeight="1" x14ac:dyDescent="0.25">
      <c r="A7" s="47" t="s">
        <v>78</v>
      </c>
      <c r="B7" s="9" t="s">
        <v>16</v>
      </c>
      <c r="C7" s="10">
        <f>C8+C9+C10+C12+C11</f>
        <v>5300.3</v>
      </c>
      <c r="D7" s="10">
        <f t="shared" ref="D7" si="0">D8+D9+D10+D12+D11</f>
        <v>6000.3</v>
      </c>
    </row>
    <row r="8" spans="1:7" ht="21" customHeight="1" x14ac:dyDescent="0.25">
      <c r="A8" s="47"/>
      <c r="B8" s="11" t="s">
        <v>41</v>
      </c>
      <c r="C8" s="12">
        <v>2350.3000000000002</v>
      </c>
      <c r="D8" s="12">
        <v>2350.3000000000002</v>
      </c>
    </row>
    <row r="9" spans="1:7" ht="21" customHeight="1" x14ac:dyDescent="0.25">
      <c r="A9" s="47"/>
      <c r="B9" s="11" t="s">
        <v>32</v>
      </c>
      <c r="C9" s="12">
        <f t="shared" ref="C9:D9" si="1">C15+C21</f>
        <v>0</v>
      </c>
      <c r="D9" s="12">
        <f t="shared" si="1"/>
        <v>0</v>
      </c>
    </row>
    <row r="10" spans="1:7" ht="21" customHeight="1" x14ac:dyDescent="0.25">
      <c r="A10" s="47"/>
      <c r="B10" s="11" t="s">
        <v>42</v>
      </c>
      <c r="C10" s="12">
        <f t="shared" ref="C10:D10" si="2">C16+C22</f>
        <v>0</v>
      </c>
      <c r="D10" s="12">
        <f t="shared" si="2"/>
        <v>0</v>
      </c>
    </row>
    <row r="11" spans="1:7" ht="21" customHeight="1" x14ac:dyDescent="0.25">
      <c r="A11" s="47"/>
      <c r="B11" s="11" t="s">
        <v>31</v>
      </c>
      <c r="C11" s="12">
        <f>C17+C23</f>
        <v>0</v>
      </c>
      <c r="D11" s="12">
        <f t="shared" ref="D11" si="3">D17+D23</f>
        <v>0</v>
      </c>
    </row>
    <row r="12" spans="1:7" ht="21" customHeight="1" x14ac:dyDescent="0.25">
      <c r="A12" s="47"/>
      <c r="B12" s="11" t="s">
        <v>17</v>
      </c>
      <c r="C12" s="12">
        <f t="shared" ref="C12:D12" si="4">C18+C24</f>
        <v>2950</v>
      </c>
      <c r="D12" s="12">
        <f t="shared" si="4"/>
        <v>3650</v>
      </c>
    </row>
    <row r="13" spans="1:7" ht="34.799999999999997" x14ac:dyDescent="0.25">
      <c r="A13" s="48" t="s">
        <v>79</v>
      </c>
      <c r="B13" s="9" t="s">
        <v>16</v>
      </c>
      <c r="C13" s="10">
        <f>C14+C15+C16+C18+C17</f>
        <v>5100.7</v>
      </c>
      <c r="D13" s="10">
        <f t="shared" ref="D13" si="5">D14+D15+D16+D18+D17</f>
        <v>5800.7</v>
      </c>
    </row>
    <row r="14" spans="1:7" ht="19.5" customHeight="1" x14ac:dyDescent="0.25">
      <c r="A14" s="48"/>
      <c r="B14" s="11" t="s">
        <v>41</v>
      </c>
      <c r="C14" s="12">
        <v>2150.6999999999998</v>
      </c>
      <c r="D14" s="12">
        <v>2150.6999999999998</v>
      </c>
    </row>
    <row r="15" spans="1:7" ht="19.5" customHeight="1" x14ac:dyDescent="0.25">
      <c r="A15" s="48"/>
      <c r="B15" s="11" t="s">
        <v>32</v>
      </c>
      <c r="C15" s="12">
        <f>'Бюджетные средства отчет'!E12</f>
        <v>0</v>
      </c>
      <c r="D15" s="12">
        <f>'Бюджетные средства отчет'!J12</f>
        <v>0</v>
      </c>
    </row>
    <row r="16" spans="1:7" ht="19.5" customHeight="1" x14ac:dyDescent="0.25">
      <c r="A16" s="48"/>
      <c r="B16" s="11" t="s">
        <v>42</v>
      </c>
      <c r="C16" s="12">
        <f>'Бюджетные средства отчет'!F12</f>
        <v>0</v>
      </c>
      <c r="D16" s="12">
        <f>'Бюджетные средства отчет'!K12</f>
        <v>0</v>
      </c>
    </row>
    <row r="17" spans="1:4" ht="19.5" customHeight="1" x14ac:dyDescent="0.25">
      <c r="A17" s="48"/>
      <c r="B17" s="11" t="s">
        <v>31</v>
      </c>
      <c r="C17" s="12">
        <f>'Бюджетные средства отчет'!D12</f>
        <v>0</v>
      </c>
      <c r="D17" s="12">
        <f>'Бюджетные средства отчет'!I12</f>
        <v>0</v>
      </c>
    </row>
    <row r="18" spans="1:4" ht="25.05" customHeight="1" x14ac:dyDescent="0.25">
      <c r="A18" s="48"/>
      <c r="B18" s="11" t="s">
        <v>17</v>
      </c>
      <c r="C18" s="12">
        <v>2950</v>
      </c>
      <c r="D18" s="12">
        <v>3650</v>
      </c>
    </row>
    <row r="19" spans="1:4" ht="36.75" customHeight="1" x14ac:dyDescent="0.25">
      <c r="A19" s="47" t="s">
        <v>80</v>
      </c>
      <c r="B19" s="9" t="s">
        <v>16</v>
      </c>
      <c r="C19" s="10">
        <f>D19</f>
        <v>199.7</v>
      </c>
      <c r="D19" s="10">
        <f>D20</f>
        <v>199.7</v>
      </c>
    </row>
    <row r="20" spans="1:4" ht="19.5" customHeight="1" x14ac:dyDescent="0.25">
      <c r="A20" s="47"/>
      <c r="B20" s="11" t="s">
        <v>41</v>
      </c>
      <c r="C20" s="12">
        <v>199.7</v>
      </c>
      <c r="D20" s="12">
        <v>199.7</v>
      </c>
    </row>
    <row r="21" spans="1:4" ht="19.5" customHeight="1" x14ac:dyDescent="0.25">
      <c r="A21" s="47"/>
      <c r="B21" s="11" t="s">
        <v>32</v>
      </c>
      <c r="C21" s="12">
        <f>'Бюджетные средства отчет'!E44</f>
        <v>0</v>
      </c>
      <c r="D21" s="12">
        <f>'Бюджетные средства отчет'!J44</f>
        <v>0</v>
      </c>
    </row>
    <row r="22" spans="1:4" ht="19.5" customHeight="1" x14ac:dyDescent="0.25">
      <c r="A22" s="47"/>
      <c r="B22" s="11" t="s">
        <v>42</v>
      </c>
      <c r="C22" s="12">
        <f>'Бюджетные средства отчет'!F44</f>
        <v>0</v>
      </c>
      <c r="D22" s="12">
        <f>'Бюджетные средства отчет'!K44</f>
        <v>0</v>
      </c>
    </row>
    <row r="23" spans="1:4" ht="19.5" customHeight="1" x14ac:dyDescent="0.25">
      <c r="A23" s="47"/>
      <c r="B23" s="11" t="s">
        <v>31</v>
      </c>
      <c r="C23" s="12">
        <v>0</v>
      </c>
      <c r="D23" s="12">
        <f>'Бюджетные средства отчет'!I44</f>
        <v>0</v>
      </c>
    </row>
    <row r="24" spans="1:4" ht="19.5" customHeight="1" x14ac:dyDescent="0.25">
      <c r="A24" s="47"/>
      <c r="B24" s="11" t="s">
        <v>17</v>
      </c>
      <c r="C24" s="12">
        <v>0</v>
      </c>
      <c r="D24" s="12">
        <v>0</v>
      </c>
    </row>
  </sheetData>
  <mergeCells count="8">
    <mergeCell ref="B3:D3"/>
    <mergeCell ref="A7:A12"/>
    <mergeCell ref="A13:A18"/>
    <mergeCell ref="A19:A24"/>
    <mergeCell ref="A4:D4"/>
    <mergeCell ref="A5:A6"/>
    <mergeCell ref="B5:B6"/>
    <mergeCell ref="C5:D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tabSelected="1" zoomScale="55" zoomScaleNormal="55" workbookViewId="0">
      <selection activeCell="B12" sqref="B12"/>
    </sheetView>
  </sheetViews>
  <sheetFormatPr defaultColWidth="9.109375" defaultRowHeight="18" x14ac:dyDescent="0.3"/>
  <cols>
    <col min="1" max="1" width="26.77734375" style="17" customWidth="1"/>
    <col min="2" max="2" width="35.109375" style="17" customWidth="1"/>
    <col min="3" max="3" width="9.109375" style="17"/>
    <col min="4" max="6" width="15.77734375" style="17" customWidth="1"/>
    <col min="7" max="7" width="62.88671875" style="18" customWidth="1"/>
    <col min="8" max="16384" width="9.109375" style="15"/>
  </cols>
  <sheetData>
    <row r="1" spans="1:8" x14ac:dyDescent="0.3">
      <c r="A1" s="13"/>
      <c r="B1" s="13"/>
      <c r="C1" s="13"/>
      <c r="D1" s="13"/>
      <c r="E1" s="13"/>
      <c r="F1" s="13"/>
      <c r="G1" s="14" t="s">
        <v>45</v>
      </c>
      <c r="H1" s="13"/>
    </row>
    <row r="2" spans="1:8" x14ac:dyDescent="0.3">
      <c r="A2" s="13"/>
      <c r="B2" s="13"/>
      <c r="C2" s="13"/>
      <c r="D2" s="13"/>
      <c r="E2" s="13"/>
      <c r="F2" s="13"/>
      <c r="G2" s="14"/>
      <c r="H2" s="13"/>
    </row>
    <row r="3" spans="1:8" ht="27" customHeight="1" x14ac:dyDescent="0.3">
      <c r="A3" s="52" t="s">
        <v>88</v>
      </c>
      <c r="B3" s="52"/>
      <c r="C3" s="52"/>
      <c r="D3" s="52"/>
      <c r="E3" s="52"/>
      <c r="F3" s="52"/>
      <c r="G3" s="52"/>
      <c r="H3" s="13"/>
    </row>
    <row r="4" spans="1:8" ht="127.2" customHeight="1" x14ac:dyDescent="0.3">
      <c r="A4" s="17" t="s">
        <v>44</v>
      </c>
      <c r="B4" s="17" t="s">
        <v>25</v>
      </c>
      <c r="C4" s="17" t="s">
        <v>18</v>
      </c>
      <c r="D4" s="18" t="s">
        <v>89</v>
      </c>
      <c r="E4" s="18" t="s">
        <v>90</v>
      </c>
      <c r="F4" s="18" t="s">
        <v>99</v>
      </c>
      <c r="G4" s="18" t="s">
        <v>87</v>
      </c>
    </row>
    <row r="5" spans="1:8" ht="238.2" customHeight="1" x14ac:dyDescent="0.3">
      <c r="A5" s="52" t="s">
        <v>86</v>
      </c>
      <c r="B5" s="53" t="s">
        <v>81</v>
      </c>
      <c r="C5" s="18" t="s">
        <v>20</v>
      </c>
      <c r="D5" s="54">
        <v>32.64</v>
      </c>
      <c r="E5" s="54">
        <v>32.93</v>
      </c>
      <c r="F5" s="18">
        <v>33.590000000000003</v>
      </c>
      <c r="G5" s="55" t="s">
        <v>106</v>
      </c>
    </row>
    <row r="6" spans="1:8" ht="133.19999999999999" customHeight="1" x14ac:dyDescent="0.3">
      <c r="A6" s="52"/>
      <c r="B6" s="17" t="s">
        <v>47</v>
      </c>
      <c r="C6" s="18" t="s">
        <v>24</v>
      </c>
      <c r="D6" s="56">
        <v>58419</v>
      </c>
      <c r="E6" s="57">
        <v>74844</v>
      </c>
      <c r="F6" s="57">
        <v>152266</v>
      </c>
      <c r="G6" s="55" t="s">
        <v>107</v>
      </c>
    </row>
    <row r="7" spans="1:8" ht="135.6" customHeight="1" x14ac:dyDescent="0.3">
      <c r="A7" s="52"/>
      <c r="B7" s="17" t="s">
        <v>73</v>
      </c>
      <c r="C7" s="18" t="s">
        <v>20</v>
      </c>
      <c r="D7" s="56">
        <v>4630</v>
      </c>
      <c r="E7" s="57">
        <v>4892</v>
      </c>
      <c r="F7" s="58">
        <v>5355</v>
      </c>
      <c r="G7" s="55" t="s">
        <v>91</v>
      </c>
    </row>
    <row r="8" spans="1:8" ht="142.19999999999999" customHeight="1" x14ac:dyDescent="0.3">
      <c r="A8" s="52"/>
      <c r="B8" s="17" t="s">
        <v>82</v>
      </c>
      <c r="C8" s="18" t="s">
        <v>20</v>
      </c>
      <c r="D8" s="54" t="s">
        <v>22</v>
      </c>
      <c r="E8" s="57">
        <v>130</v>
      </c>
      <c r="F8" s="59">
        <v>186</v>
      </c>
      <c r="G8" s="55" t="s">
        <v>92</v>
      </c>
    </row>
    <row r="9" spans="1:8" ht="201.6" customHeight="1" x14ac:dyDescent="0.3">
      <c r="A9" s="52" t="s">
        <v>46</v>
      </c>
      <c r="B9" s="17" t="s">
        <v>56</v>
      </c>
      <c r="C9" s="18" t="s">
        <v>20</v>
      </c>
      <c r="D9" s="56">
        <v>17</v>
      </c>
      <c r="E9" s="56">
        <v>13</v>
      </c>
      <c r="F9" s="18">
        <v>15</v>
      </c>
      <c r="G9" s="60" t="s">
        <v>93</v>
      </c>
    </row>
    <row r="10" spans="1:8" ht="120.45" customHeight="1" x14ac:dyDescent="0.3">
      <c r="A10" s="52"/>
      <c r="B10" s="17" t="s">
        <v>57</v>
      </c>
      <c r="C10" s="18" t="s">
        <v>19</v>
      </c>
      <c r="D10" s="61">
        <v>20.207999999999998</v>
      </c>
      <c r="E10" s="62">
        <v>6.4</v>
      </c>
      <c r="F10" s="63">
        <v>21.138999999999999</v>
      </c>
      <c r="G10" s="64" t="s">
        <v>94</v>
      </c>
    </row>
    <row r="11" spans="1:8" ht="117" customHeight="1" x14ac:dyDescent="0.3">
      <c r="A11" s="52"/>
      <c r="B11" s="65" t="s">
        <v>83</v>
      </c>
      <c r="C11" s="18" t="s">
        <v>20</v>
      </c>
      <c r="D11" s="56">
        <v>242</v>
      </c>
      <c r="E11" s="56">
        <v>178</v>
      </c>
      <c r="F11" s="18">
        <v>192</v>
      </c>
      <c r="G11" s="64" t="s">
        <v>95</v>
      </c>
    </row>
    <row r="12" spans="1:8" ht="97.2" customHeight="1" x14ac:dyDescent="0.3">
      <c r="A12" s="66" t="s">
        <v>80</v>
      </c>
      <c r="B12" s="17" t="s">
        <v>23</v>
      </c>
      <c r="C12" s="18" t="s">
        <v>24</v>
      </c>
      <c r="D12" s="56">
        <v>67916</v>
      </c>
      <c r="E12" s="56">
        <v>68507</v>
      </c>
      <c r="F12" s="67">
        <v>96429</v>
      </c>
      <c r="G12" s="68" t="s">
        <v>97</v>
      </c>
    </row>
    <row r="13" spans="1:8" ht="113.4" customHeight="1" x14ac:dyDescent="0.3">
      <c r="A13" s="66"/>
      <c r="B13" s="17" t="s">
        <v>75</v>
      </c>
      <c r="C13" s="18" t="s">
        <v>21</v>
      </c>
      <c r="D13" s="62">
        <v>2389.6</v>
      </c>
      <c r="E13" s="69">
        <v>1955</v>
      </c>
      <c r="F13" s="69">
        <v>3351</v>
      </c>
      <c r="G13" s="70" t="s">
        <v>96</v>
      </c>
    </row>
    <row r="14" spans="1:8" ht="43.5" customHeight="1" x14ac:dyDescent="0.3">
      <c r="A14" s="51"/>
      <c r="B14" s="51"/>
      <c r="C14" s="51"/>
      <c r="D14" s="51"/>
      <c r="E14" s="51"/>
      <c r="F14" s="51"/>
      <c r="G14" s="51"/>
    </row>
    <row r="15" spans="1:8" x14ac:dyDescent="0.3">
      <c r="A15" s="13"/>
      <c r="B15" s="13"/>
      <c r="C15" s="13"/>
      <c r="D15" s="13"/>
      <c r="E15" s="13"/>
      <c r="F15" s="13"/>
      <c r="G15" s="16"/>
    </row>
    <row r="16" spans="1:8" x14ac:dyDescent="0.3">
      <c r="A16" s="13"/>
      <c r="B16" s="13"/>
      <c r="C16" s="13"/>
      <c r="D16" s="13"/>
      <c r="E16" s="13"/>
      <c r="F16" s="13"/>
      <c r="G16" s="16"/>
    </row>
    <row r="17" spans="1:7" x14ac:dyDescent="0.3">
      <c r="A17" s="13"/>
      <c r="B17" s="13"/>
      <c r="C17" s="13"/>
      <c r="D17" s="13"/>
      <c r="E17" s="13"/>
      <c r="F17" s="13"/>
      <c r="G17" s="16"/>
    </row>
    <row r="18" spans="1:7" x14ac:dyDescent="0.3">
      <c r="A18" s="13"/>
      <c r="B18" s="13"/>
      <c r="C18" s="13"/>
      <c r="D18" s="13"/>
      <c r="E18" s="13"/>
      <c r="F18" s="13"/>
      <c r="G18" s="16"/>
    </row>
    <row r="19" spans="1:7" x14ac:dyDescent="0.3">
      <c r="A19" s="13"/>
      <c r="B19" s="13"/>
      <c r="C19" s="13"/>
      <c r="D19" s="13"/>
      <c r="E19" s="13"/>
      <c r="F19" s="13"/>
      <c r="G19" s="16"/>
    </row>
    <row r="20" spans="1:7" x14ac:dyDescent="0.3">
      <c r="A20" s="13"/>
      <c r="B20" s="13"/>
      <c r="C20" s="13"/>
      <c r="D20" s="13"/>
      <c r="E20" s="13"/>
      <c r="F20" s="13"/>
      <c r="G20" s="16"/>
    </row>
    <row r="21" spans="1:7" x14ac:dyDescent="0.3">
      <c r="A21" s="13"/>
      <c r="B21" s="13"/>
      <c r="C21" s="13"/>
      <c r="D21" s="13"/>
      <c r="E21" s="13"/>
      <c r="F21" s="13"/>
      <c r="G21" s="16"/>
    </row>
    <row r="22" spans="1:7" x14ac:dyDescent="0.3">
      <c r="A22" s="13"/>
      <c r="B22" s="13"/>
      <c r="C22" s="13"/>
      <c r="D22" s="13"/>
      <c r="E22" s="13"/>
      <c r="F22" s="13"/>
      <c r="G22" s="16"/>
    </row>
    <row r="23" spans="1:7" x14ac:dyDescent="0.3">
      <c r="A23" s="13"/>
      <c r="B23" s="13"/>
      <c r="C23" s="13"/>
      <c r="D23" s="13"/>
      <c r="E23" s="13"/>
      <c r="F23" s="13"/>
      <c r="G23" s="16"/>
    </row>
    <row r="24" spans="1:7" x14ac:dyDescent="0.3">
      <c r="A24" s="13"/>
      <c r="B24" s="13"/>
      <c r="C24" s="13"/>
      <c r="D24" s="13"/>
      <c r="E24" s="13"/>
      <c r="F24" s="13"/>
      <c r="G24" s="16"/>
    </row>
    <row r="25" spans="1:7" x14ac:dyDescent="0.3">
      <c r="A25" s="13"/>
      <c r="B25" s="13"/>
      <c r="C25" s="13"/>
      <c r="D25" s="13"/>
      <c r="E25" s="13"/>
      <c r="F25" s="13"/>
      <c r="G25" s="16"/>
    </row>
    <row r="26" spans="1:7" x14ac:dyDescent="0.3">
      <c r="A26" s="13"/>
      <c r="B26" s="13"/>
      <c r="C26" s="13"/>
      <c r="D26" s="13"/>
      <c r="E26" s="13"/>
      <c r="F26" s="13"/>
      <c r="G26" s="16"/>
    </row>
    <row r="27" spans="1:7" x14ac:dyDescent="0.3">
      <c r="A27" s="13"/>
      <c r="B27" s="13"/>
      <c r="C27" s="13"/>
      <c r="D27" s="13"/>
      <c r="E27" s="13"/>
      <c r="F27" s="13"/>
      <c r="G27" s="16"/>
    </row>
    <row r="28" spans="1:7" x14ac:dyDescent="0.3">
      <c r="A28" s="13"/>
      <c r="B28" s="13"/>
      <c r="C28" s="13"/>
      <c r="D28" s="13"/>
      <c r="E28" s="13"/>
      <c r="F28" s="13"/>
      <c r="G28" s="16"/>
    </row>
    <row r="29" spans="1:7" x14ac:dyDescent="0.3">
      <c r="A29" s="13"/>
      <c r="B29" s="13"/>
      <c r="C29" s="13"/>
      <c r="D29" s="13"/>
      <c r="E29" s="13"/>
      <c r="F29" s="13"/>
      <c r="G29" s="16"/>
    </row>
    <row r="30" spans="1:7" x14ac:dyDescent="0.3">
      <c r="A30" s="13"/>
      <c r="B30" s="13"/>
      <c r="C30" s="13"/>
      <c r="D30" s="13"/>
      <c r="E30" s="13"/>
      <c r="F30" s="13"/>
      <c r="G30" s="16"/>
    </row>
    <row r="31" spans="1:7" x14ac:dyDescent="0.3">
      <c r="A31" s="13"/>
      <c r="B31" s="13"/>
      <c r="C31" s="13"/>
      <c r="D31" s="13"/>
      <c r="E31" s="13"/>
      <c r="F31" s="13"/>
      <c r="G31" s="16"/>
    </row>
    <row r="32" spans="1:7" x14ac:dyDescent="0.3">
      <c r="A32" s="13"/>
      <c r="B32" s="13"/>
      <c r="C32" s="13"/>
      <c r="D32" s="13"/>
      <c r="E32" s="13"/>
      <c r="F32" s="13"/>
      <c r="G32" s="16"/>
    </row>
    <row r="33" spans="1:7" x14ac:dyDescent="0.3">
      <c r="A33" s="13"/>
      <c r="B33" s="13"/>
      <c r="C33" s="13"/>
      <c r="D33" s="13"/>
      <c r="E33" s="13"/>
      <c r="F33" s="13"/>
      <c r="G33" s="16"/>
    </row>
    <row r="34" spans="1:7" x14ac:dyDescent="0.3">
      <c r="A34" s="13"/>
      <c r="B34" s="13"/>
      <c r="C34" s="13"/>
      <c r="D34" s="13"/>
      <c r="E34" s="13"/>
      <c r="F34" s="13"/>
      <c r="G34" s="16"/>
    </row>
    <row r="35" spans="1:7" x14ac:dyDescent="0.3">
      <c r="A35" s="13"/>
      <c r="B35" s="13"/>
      <c r="C35" s="13"/>
      <c r="D35" s="13"/>
      <c r="E35" s="13"/>
      <c r="F35" s="13"/>
      <c r="G35" s="16"/>
    </row>
    <row r="36" spans="1:7" x14ac:dyDescent="0.3">
      <c r="A36" s="13"/>
      <c r="B36" s="13"/>
      <c r="C36" s="13"/>
      <c r="D36" s="13"/>
      <c r="E36" s="13"/>
      <c r="F36" s="13"/>
      <c r="G36" s="16"/>
    </row>
    <row r="37" spans="1:7" x14ac:dyDescent="0.3">
      <c r="A37" s="13"/>
      <c r="B37" s="13"/>
      <c r="C37" s="13"/>
      <c r="D37" s="13"/>
      <c r="E37" s="13"/>
      <c r="F37" s="13"/>
      <c r="G37" s="16"/>
    </row>
    <row r="38" spans="1:7" x14ac:dyDescent="0.3">
      <c r="A38" s="13"/>
      <c r="B38" s="13"/>
      <c r="C38" s="13"/>
      <c r="D38" s="13"/>
      <c r="E38" s="13"/>
      <c r="F38" s="13"/>
      <c r="G38" s="16"/>
    </row>
    <row r="39" spans="1:7" x14ac:dyDescent="0.3">
      <c r="A39" s="13"/>
      <c r="B39" s="13"/>
      <c r="C39" s="13"/>
      <c r="D39" s="13"/>
      <c r="E39" s="13"/>
      <c r="F39" s="13"/>
      <c r="G39" s="16"/>
    </row>
    <row r="40" spans="1:7" x14ac:dyDescent="0.3">
      <c r="A40" s="13"/>
      <c r="B40" s="13"/>
      <c r="C40" s="13"/>
      <c r="D40" s="13"/>
      <c r="E40" s="13"/>
      <c r="F40" s="13"/>
      <c r="G40" s="16"/>
    </row>
    <row r="41" spans="1:7" x14ac:dyDescent="0.3">
      <c r="A41" s="13"/>
      <c r="B41" s="13"/>
      <c r="C41" s="13"/>
      <c r="D41" s="13"/>
      <c r="E41" s="13"/>
      <c r="F41" s="13"/>
      <c r="G41" s="16"/>
    </row>
    <row r="42" spans="1:7" x14ac:dyDescent="0.3">
      <c r="A42" s="13"/>
      <c r="B42" s="13"/>
      <c r="C42" s="13"/>
      <c r="D42" s="13"/>
      <c r="E42" s="13"/>
      <c r="F42" s="13"/>
      <c r="G42" s="16"/>
    </row>
    <row r="43" spans="1:7" x14ac:dyDescent="0.3">
      <c r="A43" s="13"/>
      <c r="B43" s="13"/>
      <c r="C43" s="13"/>
      <c r="D43" s="13"/>
      <c r="E43" s="13"/>
      <c r="F43" s="13"/>
      <c r="G43" s="16"/>
    </row>
    <row r="44" spans="1:7" x14ac:dyDescent="0.3">
      <c r="A44" s="13"/>
      <c r="B44" s="13"/>
      <c r="C44" s="13"/>
      <c r="D44" s="13"/>
      <c r="E44" s="13"/>
      <c r="F44" s="13"/>
      <c r="G44" s="16"/>
    </row>
    <row r="45" spans="1:7" x14ac:dyDescent="0.3">
      <c r="A45" s="13"/>
      <c r="B45" s="13"/>
      <c r="C45" s="13"/>
      <c r="D45" s="13"/>
      <c r="E45" s="13"/>
      <c r="F45" s="13"/>
      <c r="G45" s="16"/>
    </row>
    <row r="46" spans="1:7" x14ac:dyDescent="0.3">
      <c r="A46" s="13"/>
      <c r="B46" s="13"/>
      <c r="C46" s="13"/>
      <c r="D46" s="13"/>
      <c r="E46" s="13"/>
      <c r="F46" s="13"/>
      <c r="G46" s="16"/>
    </row>
    <row r="47" spans="1:7" x14ac:dyDescent="0.3">
      <c r="A47" s="13"/>
      <c r="B47" s="13"/>
      <c r="C47" s="13"/>
      <c r="D47" s="13"/>
      <c r="E47" s="13"/>
      <c r="F47" s="13"/>
      <c r="G47" s="16"/>
    </row>
    <row r="48" spans="1:7" x14ac:dyDescent="0.3">
      <c r="A48" s="13"/>
      <c r="B48" s="13"/>
      <c r="C48" s="13"/>
      <c r="D48" s="13"/>
      <c r="E48" s="13"/>
      <c r="F48" s="13"/>
      <c r="G48" s="16"/>
    </row>
    <row r="49" spans="1:7" x14ac:dyDescent="0.3">
      <c r="A49" s="13"/>
      <c r="B49" s="13"/>
      <c r="C49" s="13"/>
      <c r="D49" s="13"/>
      <c r="E49" s="13"/>
      <c r="F49" s="13"/>
      <c r="G49" s="16"/>
    </row>
    <row r="50" spans="1:7" x14ac:dyDescent="0.3">
      <c r="A50" s="13"/>
      <c r="B50" s="13"/>
      <c r="C50" s="13"/>
      <c r="D50" s="13"/>
      <c r="E50" s="13"/>
      <c r="F50" s="13"/>
      <c r="G50" s="16"/>
    </row>
    <row r="51" spans="1:7" x14ac:dyDescent="0.3">
      <c r="A51" s="13"/>
      <c r="B51" s="13"/>
      <c r="C51" s="13"/>
      <c r="D51" s="13"/>
      <c r="E51" s="13"/>
      <c r="F51" s="13"/>
      <c r="G51" s="16"/>
    </row>
    <row r="52" spans="1:7" x14ac:dyDescent="0.3">
      <c r="A52" s="13"/>
      <c r="B52" s="13"/>
      <c r="C52" s="13"/>
      <c r="D52" s="13"/>
      <c r="E52" s="13"/>
      <c r="F52" s="13"/>
      <c r="G52" s="16"/>
    </row>
    <row r="53" spans="1:7" x14ac:dyDescent="0.3">
      <c r="A53" s="13"/>
      <c r="B53" s="13"/>
      <c r="C53" s="13"/>
      <c r="D53" s="13"/>
      <c r="E53" s="13"/>
      <c r="F53" s="13"/>
      <c r="G53" s="16"/>
    </row>
    <row r="54" spans="1:7" x14ac:dyDescent="0.3">
      <c r="A54" s="13"/>
      <c r="B54" s="13"/>
      <c r="C54" s="13"/>
      <c r="D54" s="13"/>
      <c r="E54" s="13"/>
      <c r="F54" s="13"/>
      <c r="G54" s="16"/>
    </row>
    <row r="55" spans="1:7" x14ac:dyDescent="0.3">
      <c r="A55" s="13"/>
      <c r="B55" s="13"/>
      <c r="C55" s="13"/>
      <c r="D55" s="13"/>
      <c r="E55" s="13"/>
      <c r="F55" s="13"/>
      <c r="G55" s="16"/>
    </row>
    <row r="56" spans="1:7" x14ac:dyDescent="0.3">
      <c r="A56" s="13"/>
      <c r="B56" s="13"/>
      <c r="C56" s="13"/>
      <c r="D56" s="13"/>
      <c r="E56" s="13"/>
      <c r="F56" s="13"/>
      <c r="G56" s="16"/>
    </row>
    <row r="57" spans="1:7" x14ac:dyDescent="0.3">
      <c r="A57" s="13"/>
      <c r="B57" s="13"/>
      <c r="C57" s="13"/>
      <c r="D57" s="13"/>
      <c r="E57" s="13"/>
      <c r="F57" s="13"/>
      <c r="G57" s="16"/>
    </row>
    <row r="58" spans="1:7" x14ac:dyDescent="0.3">
      <c r="A58" s="13"/>
      <c r="B58" s="13"/>
      <c r="C58" s="13"/>
      <c r="D58" s="13"/>
      <c r="E58" s="13"/>
      <c r="F58" s="13"/>
      <c r="G58" s="16"/>
    </row>
    <row r="59" spans="1:7" x14ac:dyDescent="0.3">
      <c r="A59" s="13"/>
      <c r="B59" s="13"/>
      <c r="C59" s="13"/>
      <c r="D59" s="13"/>
      <c r="E59" s="13"/>
      <c r="F59" s="13"/>
      <c r="G59" s="16"/>
    </row>
    <row r="60" spans="1:7" x14ac:dyDescent="0.3">
      <c r="A60" s="13"/>
      <c r="B60" s="13"/>
      <c r="C60" s="13"/>
      <c r="D60" s="13"/>
      <c r="E60" s="13"/>
      <c r="F60" s="13"/>
      <c r="G60" s="16"/>
    </row>
    <row r="61" spans="1:7" x14ac:dyDescent="0.3">
      <c r="A61" s="13"/>
      <c r="B61" s="13"/>
      <c r="C61" s="13"/>
      <c r="D61" s="13"/>
      <c r="E61" s="13"/>
      <c r="F61" s="13"/>
      <c r="G61" s="16"/>
    </row>
    <row r="62" spans="1:7" x14ac:dyDescent="0.3">
      <c r="A62" s="13"/>
      <c r="B62" s="13"/>
      <c r="C62" s="13"/>
      <c r="D62" s="13"/>
      <c r="E62" s="13"/>
      <c r="F62" s="13"/>
      <c r="G62" s="16"/>
    </row>
    <row r="63" spans="1:7" x14ac:dyDescent="0.3">
      <c r="A63" s="13"/>
      <c r="B63" s="13"/>
      <c r="C63" s="13"/>
      <c r="D63" s="13"/>
      <c r="E63" s="13"/>
      <c r="F63" s="13"/>
      <c r="G63" s="16"/>
    </row>
    <row r="64" spans="1:7" x14ac:dyDescent="0.3">
      <c r="A64" s="13"/>
      <c r="B64" s="13"/>
      <c r="C64" s="13"/>
      <c r="D64" s="13"/>
      <c r="E64" s="13"/>
      <c r="F64" s="13"/>
      <c r="G64" s="16"/>
    </row>
    <row r="65" spans="1:7" x14ac:dyDescent="0.3">
      <c r="A65" s="13"/>
      <c r="B65" s="13"/>
      <c r="C65" s="13"/>
      <c r="D65" s="13"/>
      <c r="E65" s="13"/>
      <c r="F65" s="13"/>
      <c r="G65" s="16"/>
    </row>
    <row r="66" spans="1:7" x14ac:dyDescent="0.3">
      <c r="A66" s="13"/>
      <c r="B66" s="13"/>
      <c r="C66" s="13"/>
      <c r="D66" s="13"/>
      <c r="E66" s="13"/>
      <c r="F66" s="13"/>
      <c r="G66" s="16"/>
    </row>
    <row r="67" spans="1:7" x14ac:dyDescent="0.3">
      <c r="A67" s="13"/>
      <c r="B67" s="13"/>
      <c r="C67" s="13"/>
      <c r="D67" s="13"/>
      <c r="E67" s="13"/>
      <c r="F67" s="13"/>
      <c r="G67" s="16"/>
    </row>
    <row r="68" spans="1:7" x14ac:dyDescent="0.3">
      <c r="A68" s="13"/>
      <c r="B68" s="13"/>
      <c r="C68" s="13"/>
      <c r="D68" s="13"/>
      <c r="E68" s="13"/>
      <c r="F68" s="13"/>
      <c r="G68" s="16"/>
    </row>
    <row r="69" spans="1:7" x14ac:dyDescent="0.3">
      <c r="A69" s="13"/>
      <c r="B69" s="13"/>
      <c r="C69" s="13"/>
      <c r="D69" s="13"/>
      <c r="E69" s="13"/>
      <c r="F69" s="13"/>
      <c r="G69" s="16"/>
    </row>
    <row r="70" spans="1:7" x14ac:dyDescent="0.3">
      <c r="A70" s="13"/>
      <c r="B70" s="13"/>
      <c r="C70" s="13"/>
      <c r="D70" s="13"/>
      <c r="E70" s="13"/>
      <c r="F70" s="13"/>
      <c r="G70" s="16"/>
    </row>
    <row r="71" spans="1:7" x14ac:dyDescent="0.3">
      <c r="A71" s="13"/>
      <c r="B71" s="13"/>
      <c r="C71" s="13"/>
      <c r="D71" s="13"/>
      <c r="E71" s="13"/>
      <c r="F71" s="13"/>
      <c r="G71" s="16"/>
    </row>
    <row r="72" spans="1:7" x14ac:dyDescent="0.3">
      <c r="A72" s="13"/>
      <c r="B72" s="13"/>
      <c r="C72" s="13"/>
      <c r="D72" s="13"/>
      <c r="E72" s="13"/>
      <c r="F72" s="13"/>
      <c r="G72" s="16"/>
    </row>
    <row r="73" spans="1:7" x14ac:dyDescent="0.3">
      <c r="A73" s="13"/>
      <c r="B73" s="13"/>
      <c r="C73" s="13"/>
      <c r="D73" s="13"/>
      <c r="E73" s="13"/>
      <c r="F73" s="13"/>
      <c r="G73" s="16"/>
    </row>
    <row r="74" spans="1:7" x14ac:dyDescent="0.3">
      <c r="A74" s="13"/>
      <c r="B74" s="13"/>
      <c r="C74" s="13"/>
      <c r="D74" s="13"/>
      <c r="E74" s="13"/>
      <c r="F74" s="13"/>
      <c r="G74" s="16"/>
    </row>
    <row r="75" spans="1:7" x14ac:dyDescent="0.3">
      <c r="A75" s="13"/>
      <c r="B75" s="13"/>
      <c r="C75" s="13"/>
      <c r="D75" s="13"/>
      <c r="E75" s="13"/>
      <c r="F75" s="13"/>
      <c r="G75" s="16"/>
    </row>
    <row r="76" spans="1:7" x14ac:dyDescent="0.3">
      <c r="A76" s="13"/>
      <c r="B76" s="13"/>
      <c r="C76" s="13"/>
      <c r="D76" s="13"/>
      <c r="E76" s="13"/>
      <c r="F76" s="13"/>
      <c r="G76" s="16"/>
    </row>
    <row r="77" spans="1:7" x14ac:dyDescent="0.3">
      <c r="A77" s="13"/>
      <c r="B77" s="13"/>
      <c r="C77" s="13"/>
      <c r="D77" s="13"/>
      <c r="E77" s="13"/>
      <c r="F77" s="13"/>
      <c r="G77" s="16"/>
    </row>
    <row r="78" spans="1:7" x14ac:dyDescent="0.3">
      <c r="A78" s="13"/>
      <c r="B78" s="13"/>
      <c r="C78" s="13"/>
      <c r="D78" s="13"/>
      <c r="E78" s="13"/>
      <c r="F78" s="13"/>
      <c r="G78" s="16"/>
    </row>
    <row r="79" spans="1:7" x14ac:dyDescent="0.3">
      <c r="A79" s="13"/>
      <c r="B79" s="13"/>
      <c r="C79" s="13"/>
      <c r="D79" s="13"/>
      <c r="E79" s="13"/>
      <c r="F79" s="13"/>
      <c r="G79" s="16"/>
    </row>
    <row r="80" spans="1:7" x14ac:dyDescent="0.3">
      <c r="A80" s="13"/>
      <c r="B80" s="13"/>
      <c r="C80" s="13"/>
      <c r="D80" s="13"/>
      <c r="E80" s="13"/>
      <c r="F80" s="13"/>
      <c r="G80" s="16"/>
    </row>
    <row r="81" spans="1:7" x14ac:dyDescent="0.3">
      <c r="A81" s="13"/>
      <c r="B81" s="13"/>
      <c r="C81" s="13"/>
      <c r="D81" s="13"/>
      <c r="E81" s="13"/>
      <c r="F81" s="13"/>
      <c r="G81" s="16"/>
    </row>
    <row r="82" spans="1:7" x14ac:dyDescent="0.3">
      <c r="A82" s="13"/>
      <c r="B82" s="13"/>
      <c r="C82" s="13"/>
      <c r="D82" s="13"/>
      <c r="E82" s="13"/>
      <c r="F82" s="13"/>
      <c r="G82" s="16"/>
    </row>
    <row r="83" spans="1:7" x14ac:dyDescent="0.3">
      <c r="A83" s="13"/>
      <c r="B83" s="13"/>
      <c r="C83" s="13"/>
      <c r="D83" s="13"/>
      <c r="E83" s="13"/>
      <c r="F83" s="13"/>
      <c r="G83" s="16"/>
    </row>
    <row r="84" spans="1:7" x14ac:dyDescent="0.3">
      <c r="A84" s="13"/>
      <c r="B84" s="13"/>
      <c r="C84" s="13"/>
      <c r="D84" s="13"/>
      <c r="E84" s="13"/>
      <c r="F84" s="13"/>
      <c r="G84" s="16"/>
    </row>
    <row r="85" spans="1:7" x14ac:dyDescent="0.3">
      <c r="A85" s="13"/>
      <c r="B85" s="13"/>
      <c r="C85" s="13"/>
      <c r="D85" s="13"/>
      <c r="E85" s="13"/>
      <c r="F85" s="13"/>
      <c r="G85" s="16"/>
    </row>
    <row r="86" spans="1:7" x14ac:dyDescent="0.3">
      <c r="A86" s="13"/>
      <c r="B86" s="13"/>
      <c r="C86" s="13"/>
      <c r="D86" s="13"/>
      <c r="E86" s="13"/>
      <c r="F86" s="13"/>
      <c r="G86" s="16"/>
    </row>
    <row r="87" spans="1:7" x14ac:dyDescent="0.3">
      <c r="A87" s="13"/>
      <c r="B87" s="13"/>
      <c r="C87" s="13"/>
      <c r="D87" s="13"/>
      <c r="E87" s="13"/>
      <c r="F87" s="13"/>
      <c r="G87" s="16"/>
    </row>
    <row r="88" spans="1:7" x14ac:dyDescent="0.3">
      <c r="A88" s="13"/>
      <c r="B88" s="13"/>
      <c r="C88" s="13"/>
      <c r="D88" s="13"/>
      <c r="E88" s="13"/>
      <c r="F88" s="13"/>
      <c r="G88" s="16"/>
    </row>
    <row r="89" spans="1:7" x14ac:dyDescent="0.3">
      <c r="A89" s="13"/>
      <c r="B89" s="13"/>
      <c r="C89" s="13"/>
      <c r="D89" s="13"/>
      <c r="E89" s="13"/>
      <c r="F89" s="13"/>
      <c r="G89" s="16"/>
    </row>
    <row r="90" spans="1:7" x14ac:dyDescent="0.3">
      <c r="A90" s="13"/>
      <c r="B90" s="13"/>
      <c r="C90" s="13"/>
      <c r="D90" s="13"/>
      <c r="E90" s="13"/>
      <c r="F90" s="13"/>
      <c r="G90" s="16"/>
    </row>
    <row r="91" spans="1:7" x14ac:dyDescent="0.3">
      <c r="A91" s="13"/>
      <c r="B91" s="13"/>
      <c r="C91" s="13"/>
      <c r="D91" s="13"/>
      <c r="E91" s="13"/>
      <c r="F91" s="13"/>
      <c r="G91" s="16"/>
    </row>
    <row r="92" spans="1:7" x14ac:dyDescent="0.3">
      <c r="A92" s="13"/>
      <c r="B92" s="13"/>
      <c r="C92" s="13"/>
      <c r="D92" s="13"/>
      <c r="E92" s="13"/>
      <c r="F92" s="13"/>
      <c r="G92" s="16"/>
    </row>
    <row r="93" spans="1:7" x14ac:dyDescent="0.3">
      <c r="A93" s="13"/>
      <c r="B93" s="13"/>
      <c r="C93" s="13"/>
      <c r="D93" s="13"/>
      <c r="E93" s="13"/>
      <c r="F93" s="13"/>
      <c r="G93" s="16"/>
    </row>
    <row r="94" spans="1:7" x14ac:dyDescent="0.3">
      <c r="A94" s="13"/>
      <c r="B94" s="13"/>
      <c r="C94" s="13"/>
      <c r="D94" s="13"/>
      <c r="E94" s="13"/>
      <c r="F94" s="13"/>
      <c r="G94" s="16"/>
    </row>
    <row r="95" spans="1:7" x14ac:dyDescent="0.3">
      <c r="A95" s="13"/>
      <c r="B95" s="13"/>
      <c r="C95" s="13"/>
      <c r="D95" s="13"/>
      <c r="E95" s="13"/>
      <c r="F95" s="13"/>
      <c r="G95" s="16"/>
    </row>
    <row r="96" spans="1:7" x14ac:dyDescent="0.3">
      <c r="A96" s="13"/>
      <c r="B96" s="13"/>
      <c r="C96" s="13"/>
      <c r="D96" s="13"/>
      <c r="E96" s="13"/>
      <c r="F96" s="13"/>
      <c r="G96" s="16"/>
    </row>
    <row r="97" spans="1:7" x14ac:dyDescent="0.3">
      <c r="A97" s="13"/>
      <c r="B97" s="13"/>
      <c r="C97" s="13"/>
      <c r="D97" s="13"/>
      <c r="E97" s="13"/>
      <c r="F97" s="13"/>
      <c r="G97" s="16"/>
    </row>
    <row r="98" spans="1:7" x14ac:dyDescent="0.3">
      <c r="A98" s="13"/>
      <c r="B98" s="13"/>
      <c r="C98" s="13"/>
      <c r="D98" s="13"/>
      <c r="E98" s="13"/>
      <c r="F98" s="13"/>
      <c r="G98" s="16"/>
    </row>
  </sheetData>
  <mergeCells count="5">
    <mergeCell ref="A14:G14"/>
    <mergeCell ref="A12:A13"/>
    <mergeCell ref="A9:A11"/>
    <mergeCell ref="A3:G3"/>
    <mergeCell ref="A5:A8"/>
  </mergeCell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Бюджетные средства отчет</vt:lpstr>
      <vt:lpstr>Все источники отчет</vt:lpstr>
      <vt:lpstr>Результаты </vt:lpstr>
      <vt:lpstr>'Результаты '!_ftn1</vt:lpstr>
      <vt:lpstr>'Результаты '!_ftnref1</vt:lpstr>
      <vt:lpstr>'Бюджетные средства отчет'!Заголовки_для_печати</vt:lpstr>
      <vt:lpstr>'Бюджетные средства отчет'!Область_печати</vt:lpstr>
      <vt:lpstr>'Все источники отчет'!Область_печати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feutorg-03</dc:creator>
  <cp:lastModifiedBy>Татьяна</cp:lastModifiedBy>
  <cp:lastPrinted>2023-03-10T06:43:32Z</cp:lastPrinted>
  <dcterms:created xsi:type="dcterms:W3CDTF">2014-08-27T05:46:54Z</dcterms:created>
  <dcterms:modified xsi:type="dcterms:W3CDTF">2023-03-10T07:28:44Z</dcterms:modified>
</cp:coreProperties>
</file>